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CP\GAP\DIVISION ANALISIS\2025\EJECUCION\MENSUALES\08 AGOSTO\INFORME FINAL (20)\"/>
    </mc:Choice>
  </mc:AlternateContent>
  <xr:revisionPtr revIDLastSave="0" documentId="8_{876B4DD8-1C25-431B-80A2-574A3E0167A8}" xr6:coauthVersionLast="47" xr6:coauthVersionMax="47" xr10:uidLastSave="{00000000-0000-0000-0000-000000000000}"/>
  <bookViews>
    <workbookView xWindow="-120" yWindow="-120" windowWidth="29040" windowHeight="15720" tabRatio="780" activeTab="7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r:id="rId8"/>
    <sheet name="C7 Detalle composición mes" sheetId="10" state="hidden" r:id="rId9"/>
  </sheet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O66" i="10" l="1"/>
  <c r="P66" i="10" s="1"/>
  <c r="O62" i="10"/>
  <c r="P62" i="10" s="1"/>
  <c r="O85" i="10" l="1"/>
  <c r="P85" i="10" s="1"/>
  <c r="O51" i="10"/>
  <c r="P51" i="10" s="1"/>
  <c r="O111" i="10"/>
  <c r="P111" i="10" s="1"/>
  <c r="O68" i="10"/>
  <c r="P68" i="10" s="1"/>
  <c r="O83" i="10"/>
  <c r="P83" i="10" s="1"/>
  <c r="O102" i="10"/>
  <c r="O129" i="10"/>
  <c r="P129" i="10" s="1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0" i="10"/>
  <c r="P80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6" i="10"/>
  <c r="P96" i="10" s="1"/>
  <c r="O98" i="10"/>
  <c r="P98" i="10" s="1"/>
  <c r="O99" i="10"/>
  <c r="P99" i="10" s="1"/>
  <c r="O100" i="10"/>
  <c r="P100" i="10" s="1"/>
  <c r="O101" i="10"/>
  <c r="P101" i="10" s="1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O22" i="10" l="1"/>
  <c r="O38" i="10"/>
  <c r="O18" i="10"/>
  <c r="P18" i="10" s="1"/>
  <c r="O14" i="10"/>
  <c r="P14" i="10" s="1"/>
  <c r="O16" i="10"/>
  <c r="P16" i="10" s="1"/>
  <c r="O21" i="10"/>
  <c r="P21" i="10" s="1"/>
  <c r="O32" i="10"/>
  <c r="P32" i="10" s="1"/>
  <c r="O39" i="10"/>
  <c r="P39" i="10" s="1"/>
  <c r="O27" i="10"/>
  <c r="P27" i="10" s="1"/>
  <c r="O44" i="10"/>
  <c r="P44" i="10" s="1"/>
  <c r="O26" i="10"/>
  <c r="P26" i="10" s="1"/>
  <c r="O30" i="10"/>
  <c r="P30" i="10" s="1"/>
  <c r="O24" i="10"/>
  <c r="O19" i="10"/>
  <c r="P19" i="10" s="1"/>
  <c r="P102" i="10"/>
  <c r="O33" i="10"/>
  <c r="P33" i="10" s="1"/>
  <c r="O73" i="10"/>
  <c r="P73" i="10" s="1"/>
  <c r="O35" i="10"/>
  <c r="P35" i="10" s="1"/>
  <c r="O17" i="10"/>
  <c r="P17" i="10" s="1"/>
  <c r="O25" i="10"/>
  <c r="P25" i="10" s="1"/>
  <c r="O31" i="10"/>
  <c r="P31" i="10" s="1"/>
  <c r="P22" i="10"/>
  <c r="O55" i="10"/>
  <c r="P55" i="10" s="1"/>
  <c r="O12" i="10"/>
  <c r="P12" i="10" s="1"/>
  <c r="O28" i="10"/>
  <c r="P28" i="10" s="1"/>
  <c r="O34" i="10"/>
  <c r="P34" i="10" s="1"/>
  <c r="O36" i="10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P38" i="10"/>
  <c r="O146" i="10"/>
  <c r="P146" i="10" s="1"/>
  <c r="P131" i="10"/>
  <c r="O103" i="10"/>
  <c r="P103" i="10" s="1"/>
  <c r="O87" i="10"/>
  <c r="P87" i="10" s="1"/>
  <c r="O20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<sst xmlns="http://schemas.openxmlformats.org/spreadsheetml/2006/main" count="1460" uniqueCount="505">
  <si>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</si>
  <si>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</si>
  <si>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</si>
  <si>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</si>
  <si>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</si>
  <si>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</si>
  <si>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</si>
  <si>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</si>
  <si>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</si>
  <si>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</si>
  <si>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</si>
  <si>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</si>
  <si>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</si>
  <si>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</si>
  <si>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</si>
  <si>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</si>
  <si>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</si>
  <si>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</si>
  <si>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</si>
  <si>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</si>
  <si>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</si>
  <si>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</si>
  <si>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</si>
  <si>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</si>
  <si>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</si>
  <si>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</si>
  <si>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</si>
  <si>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</si>
  <si>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</si>
  <si>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</si>
  <si>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</si>
  <si>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</si>
  <si>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</si>
  <si>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</si>
  <si>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</si>
  <si>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</si>
  <si>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</si>
  <si>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</si>
  <si>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</si>
  <si>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</si>
  <si>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</si>
  <si>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</si>
  <si>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</si>
  <si>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</si>
  <si>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</si>
  <si>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</si>
  <si>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</si>
  <si>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</si>
  <si>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</si>
  <si>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</si>
  <si>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</si>
  <si>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</si>
  <si>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</si>
  <si>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</si>
  <si>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</si>
  <si>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</si>
  <si>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</si>
  <si>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</si>
  <si>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</si>
  <si>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</si>
  <si>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</si>
  <si>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</si>
  <si>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</si>
  <si>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</si>
  <si>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</si>
  <si>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</si>
  <si>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</si>
  <si>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</si>
  <si>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</si>
  <si>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</si>
  <si>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</si>
  <si>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</si>
  <si>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</si>
  <si>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</si>
  <si>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</si>
  <si>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</si>
  <si>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</si>
  <si>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</si>
  <si>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</si>
  <si>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</si>
  <si>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</si>
  <si>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</si>
  <si>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</si>
  <si>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</si>
  <si>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</si>
  <si>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</si>
  <si>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</si>
  <si>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</si>
  <si>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</si>
  <si>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</si>
  <si>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</si>
  <si>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</si>
  <si>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</si>
  <si>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</si>
  <si>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</si>
  <si>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</si>
  <si>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</si>
  <si>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</si>
  <si>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</si>
  <si>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</si>
  <si>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</si>
  <si>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</si>
  <si>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</si>
  <si>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</si>
  <si>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</si>
  <si>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</si>
  <si>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</si>
  <si>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</si>
  <si>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</si>
  <si>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</si>
  <si>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</si>
  <si>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</si>
  <si>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</si>
  <si>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</si>
  <si>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</si>
  <si>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</si>
  <si>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</si>
  <si>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</si>
  <si>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</si>
  <si>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</si>
  <si>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</si>
  <si>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</si>
  <si>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</si>
  <si>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</si>
  <si>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</si>
  <si>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</si>
  <si>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</si>
  <si>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</si>
  <si>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</si>
  <si>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</si>
  <si>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</si>
  <si>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</si>
  <si>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</si>
  <si>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</si>
  <si>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</si>
  <si>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</si>
  <si>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</si>
  <si>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</si>
  <si>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</si>
  <si>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</si>
  <si>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</si>
  <si>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</si>
  <si>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</si>
  <si>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</si>
  <si>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</si>
  <si>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</si>
  <si>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</si>
  <si>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</si>
  <si>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</si>
  <si>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</si>
  <si>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</si>
  <si>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</si>
  <si>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</si>
  <si>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</si>
  <si>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</si>
  <si>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</si>
  <si>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</si>
  <si>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</si>
  <si>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</si>
  <si>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</si>
  <si>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</si>
  <si>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</si>
  <si>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</si>
  <si>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</si>
  <si>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</si>
  <si>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</si>
  <si>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</si>
  <si>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</si>
  <si>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</si>
  <si>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</si>
  <si>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</si>
  <si>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</si>
  <si>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</si>
  <si>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</si>
  <si>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</si>
  <si>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</si>
  <si>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</si>
  <si>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</si>
  <si>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</si>
  <si>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</si>
  <si>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</si>
  <si>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</si>
  <si>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</si>
  <si>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</si>
  <si>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</si>
  <si>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</si>
  <si>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</si>
  <si>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</si>
  <si>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</si>
  <si>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</si>
  <si>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</si>
  <si>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</si>
  <si>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</si>
  <si>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</si>
  <si>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</si>
  <si>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</si>
  <si>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</si>
  <si>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</si>
  <si>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</si>
  <si>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</si>
  <si>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</si>
  <si>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</si>
  <si>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</si>
  <si>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</si>
  <si>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</si>
  <si>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</si>
  <si>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</si>
  <si>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</si>
  <si>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</si>
  <si>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</si>
  <si>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</si>
  <si>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</si>
  <si>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</si>
  <si>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</si>
  <si>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</si>
  <si>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</si>
  <si>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</si>
  <si>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</si>
  <si>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</si>
  <si>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</si>
  <si>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</si>
  <si>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</si>
  <si>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</si>
  <si>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</si>
  <si>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</si>
  <si>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</si>
  <si>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</si>
  <si>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</si>
  <si>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</si>
  <si>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</si>
  <si>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</si>
  <si>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</si>
  <si>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</si>
  <si>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</si>
  <si>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</si>
  <si>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</si>
  <si>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</si>
  <si>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</si>
  <si>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</si>
  <si>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</si>
  <si>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</si>
  <si>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</si>
  <si>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</si>
  <si>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</si>
  <si>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</si>
  <si>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</si>
  <si>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</si>
  <si>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</si>
  <si>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</si>
  <si>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</si>
  <si>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</si>
  <si>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</si>
  <si>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</si>
  <si>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</si>
  <si>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</si>
  <si>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</si>
  <si>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</si>
  <si>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</si>
  <si>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</si>
  <si>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</si>
  <si>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</si>
  <si>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</si>
  <si>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</si>
  <si>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</si>
  <si>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</si>
  <si>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</si>
  <si>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</si>
  <si>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</si>
  <si>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</si>
  <si>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</si>
  <si>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</si>
  <si>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</si>
  <si>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</si>
  <si>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</si>
  <si>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</si>
  <si>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</si>
  <si>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</si>
  <si>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</si>
  <si>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</si>
  <si>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</si>
  <si>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</si>
  <si>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</si>
  <si>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</si>
  <si>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</si>
  <si>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</si>
  <si>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</si>
  <si>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</si>
  <si>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</si>
  <si>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</si>
  <si>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</si>
  <si>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</si>
  <si>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</si>
  <si>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</si>
  <si>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</si>
  <si>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</si>
  <si>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</si>
  <si>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</si>
  <si>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</si>
  <si>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</si>
  <si>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</si>
  <si>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</si>
  <si>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</si>
  <si>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</si>
  <si>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</si>
  <si>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</si>
  <si>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</si>
  <si>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</si>
  <si>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</si>
  <si>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</si>
  <si>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</si>
  <si>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</si>
  <si>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</si>
  <si>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</si>
  <si>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</si>
  <si>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</si>
  <si>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</si>
  <si>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</si>
  <si>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</si>
  <si>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</si>
  <si>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</si>
  <si>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</si>
  <si>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</si>
  <si>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</si>
  <si>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</si>
  <si>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</si>
  <si>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</si>
  <si>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</si>
  <si>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</si>
  <si>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</si>
  <si>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</si>
  <si>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</si>
  <si>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</si>
  <si>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</si>
  <si>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</si>
  <si>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</si>
  <si>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</si>
  <si>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</si>
  <si>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</si>
  <si>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</si>
  <si>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</si>
  <si>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</si>
  <si>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</si>
  <si>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</si>
  <si>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</si>
  <si>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</si>
  <si>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</si>
  <si>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</si>
  <si>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</si>
  <si>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</si>
  <si>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</si>
  <si>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</si>
  <si>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</si>
  <si>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</si>
  <si>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</si>
  <si>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</si>
  <si>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</si>
  <si>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</si>
  <si>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</si>
  <si>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</si>
  <si>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</si>
  <si>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</si>
  <si>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</si>
  <si>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</si>
  <si>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</si>
  <si>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</si>
  <si>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</si>
  <si>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</si>
  <si>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</si>
  <si>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</si>
  <si>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</si>
  <si>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</si>
  <si>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</si>
  <si>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</si>
  <si>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</si>
  <si>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</si>
  <si>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</si>
  <si>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</si>
  <si>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</si>
  <si>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</si>
  <si>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</si>
  <si>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</si>
  <si>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</si>
  <si>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</si>
  <si>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</si>
  <si>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</si>
  <si>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</si>
  <si>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</si>
  <si>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</si>
  <si>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</si>
  <si>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</si>
  <si>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</si>
  <si>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</si>
  <si>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</si>
  <si>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</si>
  <si>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</si>
  <si>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</si>
  <si>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</si>
  <si>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</si>
  <si>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</si>
  <si>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</si>
  <si>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</si>
  <si>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</si>
  <si>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</si>
  <si>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</si>
  <si>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</si>
  <si>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</si>
  <si>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</si>
  <si>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</si>
  <si>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</si>
  <si>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</si>
  <si>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</si>
  <si>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</si>
  <si>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</si>
  <si>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</si>
  <si>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</si>
  <si>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</si>
  <si>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</si>
  <si>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</si>
  <si>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</si>
  <si>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</si>
  <si>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</si>
  <si>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</si>
  <si>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</si>
  <si>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</si>
  <si>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</si>
  <si>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</si>
  <si>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</si>
  <si>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</si>
  <si>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</si>
  <si>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</si>
  <si>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</si>
  <si>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</si>
  <si>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</si>
  <si>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</si>
  <si>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</si>
  <si>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</si>
  <si>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</si>
  <si>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</si>
  <si>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</si>
  <si>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</si>
  <si>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</si>
  <si>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</si>
  <si>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</si>
  <si>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</si>
  <si>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</si>
  <si>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</si>
  <si>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</si>
  <si>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</si>
  <si>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</si>
  <si>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</si>
  <si>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</si>
  <si>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</si>
  <si>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</si>
  <si>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</si>
  <si>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</si>
  <si>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</si>
  <si>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</si>
  <si>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</si>
  <si>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</si>
  <si>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</si>
  <si>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</si>
  <si>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</si>
  <si>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</si>
  <si>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</si>
  <si>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</si>
  <si>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</si>
  <si>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</si>
  <si>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</si>
  <si>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</si>
  <si>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</si>
  <si>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</si>
  <si>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</si>
  <si>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</si>
  <si>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</si>
  <si>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</si>
  <si>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</si>
  <si>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</si>
  <si>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</si>
  <si>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</si>
  <si>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</si>
  <si>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</si>
  <si>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</si>
  <si>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</si>
  <si>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</si>
  <si>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</si>
  <si>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</si>
  <si>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</si>
  <si>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</si>
  <si>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</si>
  <si>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</si>
  <si>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</si>
  <si>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</si>
  <si>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</si>
  <si>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</si>
  <si>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</si>
  <si>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</si>
  <si>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</si>
  <si>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</si>
  <si>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</si>
  <si>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</si>
  <si>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</si>
  <si>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</si>
  <si>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Acumulado al mes de agosto de 2025</t>
  </si>
  <si>
    <t>Fuentes:  DIAN declaraciones y pagos, corte del 07/09/2025 -  Ministerio de Hacienda y Crédito Público. Ejecución de ingresos y gastos de las entidades del Presupuesto General de la Nación SIIF.</t>
  </si>
  <si>
    <t xml:space="preserve">Impuesto Sobre las Ventas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</si>
</sst>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19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Alignment="1">
      <alignment horizontal="left" vertical="center" wrapText="1" readingOrder="1"/>
    </xf>
    <xf numFmtId="0" fontId="5" fillId="5" borderId="0" xfId="0" applyFont="1" applyFill="1" applyAlignment="1">
      <alignment horizontal="left"/>
    </xf>
    <xf numFmtId="0" fontId="9" fillId="6" borderId="0" xfId="0" applyFont="1" applyFill="1" applyAlignment="1">
      <alignment wrapText="1" readingOrder="1"/>
    </xf>
    <xf numFmtId="0" fontId="6" fillId="6" borderId="0" xfId="0" applyFont="1" applyFill="1"/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5" borderId="0" xfId="0" applyFont="1" applyFill="1"/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9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164" fontId="5" fillId="3" borderId="4" xfId="1" quotePrefix="1" applyNumberFormat="1" applyFont="1" applyFill="1" applyBorder="1" applyAlignment="1" applyProtection="1">
      <alignment horizontal="center" vertical="top"/>
    </xf>
    <xf numFmtId="164" fontId="5" fillId="3" borderId="2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30" sqref="A30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443</v>
      </c>
      <c r="B5"/>
      <c r="C5"/>
      <c r="D5"/>
      <c r="E5"/>
      <c r="F5"/>
      <c r="G5"/>
    </row>
    <row r="6" spans="1:13" ht="12.75" x14ac:dyDescent="0.2">
      <c r="A6" s="85" t="s">
        <v>502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75" t="s">
        <v>2</v>
      </c>
      <c r="C9" s="175"/>
      <c r="D9" s="175"/>
      <c r="E9" s="176" t="s">
        <v>500</v>
      </c>
      <c r="F9" s="177" t="s">
        <v>4</v>
      </c>
      <c r="G9" s="177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76"/>
      <c r="F10" s="177"/>
      <c r="G10" s="177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483698.66859030799</v>
      </c>
      <c r="C12" s="127">
        <v>2799.5566190949999</v>
      </c>
      <c r="D12" s="127">
        <v>486498.22520940303</v>
      </c>
      <c r="E12" s="127">
        <v>302560.15614398406</v>
      </c>
      <c r="F12" s="127">
        <v>183938.06906541903</v>
      </c>
      <c r="G12" s="128">
        <v>62.191420331236223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305777.92700000003</v>
      </c>
      <c r="C13" s="11">
        <v>2768</v>
      </c>
      <c r="D13" s="11">
        <v>308545.92700000003</v>
      </c>
      <c r="E13" s="11">
        <v>182866.37545449298</v>
      </c>
      <c r="F13" s="129">
        <v>125679.55154550704</v>
      </c>
      <c r="G13" s="130">
        <v>59.267149377892444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155769.57984958802</v>
      </c>
      <c r="C14" s="11">
        <v>31.556619094999999</v>
      </c>
      <c r="D14" s="11">
        <v>155801.13646868299</v>
      </c>
      <c r="E14" s="11">
        <v>104907.637325383</v>
      </c>
      <c r="F14" s="129">
        <v>50893.499143299996</v>
      </c>
      <c r="G14" s="130">
        <v>67.334320983255523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18119.471887410997</v>
      </c>
      <c r="C15" s="11">
        <v>0</v>
      </c>
      <c r="D15" s="11">
        <v>18119.471887410997</v>
      </c>
      <c r="E15" s="11">
        <v>12279.488142302002</v>
      </c>
      <c r="F15" s="129">
        <v>5839.9837451089952</v>
      </c>
      <c r="G15" s="130">
        <v>67.769569767833659</v>
      </c>
      <c r="H15" s="12"/>
      <c r="I15" s="9"/>
      <c r="J15" s="10"/>
    </row>
    <row r="16" spans="1:13" x14ac:dyDescent="0.2">
      <c r="A16" s="2" t="s">
        <v>19</v>
      </c>
      <c r="B16" s="11">
        <v>4031.6898533089998</v>
      </c>
      <c r="C16" s="11">
        <v>0</v>
      </c>
      <c r="D16" s="11">
        <v>4031.6898533089998</v>
      </c>
      <c r="E16" s="11">
        <v>2506.6552218060201</v>
      </c>
      <c r="F16" s="129">
        <v>1525.0346315029797</v>
      </c>
      <c r="G16" s="130">
        <v>62.173810809100026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27308.463866396</v>
      </c>
      <c r="C18" s="127">
        <v>83.938627768999993</v>
      </c>
      <c r="D18" s="127">
        <v>27392.402494164999</v>
      </c>
      <c r="E18" s="127">
        <v>21325.947439661111</v>
      </c>
      <c r="F18" s="127">
        <v>6066.455054503891</v>
      </c>
      <c r="G18" s="128">
        <v>77.853512280289635</v>
      </c>
      <c r="J18" s="10"/>
    </row>
    <row r="19" spans="1:14" x14ac:dyDescent="0.2">
      <c r="A19" s="2" t="s">
        <v>21</v>
      </c>
      <c r="B19" s="11">
        <v>13344.677214075999</v>
      </c>
      <c r="C19" s="11">
        <v>107.96662213499999</v>
      </c>
      <c r="D19" s="11">
        <v>13452.643836211</v>
      </c>
      <c r="E19" s="11">
        <v>10521.021623299599</v>
      </c>
      <c r="F19" s="129">
        <v>2931.6222129114012</v>
      </c>
      <c r="G19" s="130">
        <v>78.207835956971962</v>
      </c>
      <c r="J19" s="10"/>
    </row>
    <row r="20" spans="1:14" x14ac:dyDescent="0.2">
      <c r="A20" s="2" t="s">
        <v>22</v>
      </c>
      <c r="B20" s="11">
        <v>7033.4125903479999</v>
      </c>
      <c r="C20" s="11">
        <v>-24.027994365999998</v>
      </c>
      <c r="D20" s="11">
        <v>7009.3845959820001</v>
      </c>
      <c r="E20" s="11">
        <v>5429.6407055444106</v>
      </c>
      <c r="F20" s="129">
        <v>1579.7438904375895</v>
      </c>
      <c r="G20" s="130">
        <v>77.462445257417485</v>
      </c>
      <c r="J20" s="10"/>
    </row>
    <row r="21" spans="1:14" x14ac:dyDescent="0.2">
      <c r="A21" s="2" t="s">
        <v>23</v>
      </c>
      <c r="B21" s="11">
        <v>973.43641129499997</v>
      </c>
      <c r="C21" s="11">
        <v>0</v>
      </c>
      <c r="D21" s="11">
        <v>973.43641129499997</v>
      </c>
      <c r="E21" s="11">
        <v>1334.7491078292298</v>
      </c>
      <c r="F21" s="129">
        <v>-361.31269653422987</v>
      </c>
      <c r="G21" s="130">
        <v>137.11723666197793</v>
      </c>
      <c r="J21" s="10"/>
    </row>
    <row r="22" spans="1:14" x14ac:dyDescent="0.2">
      <c r="A22" s="2" t="s">
        <v>24</v>
      </c>
      <c r="B22" s="11">
        <v>5956.9376506770004</v>
      </c>
      <c r="C22" s="11">
        <v>0</v>
      </c>
      <c r="D22" s="11">
        <v>5956.9376506770004</v>
      </c>
      <c r="E22" s="11">
        <v>4040.5360029878702</v>
      </c>
      <c r="F22" s="129">
        <v>1916.4016476891302</v>
      </c>
      <c r="G22" s="130">
        <v>67.82907997246987</v>
      </c>
      <c r="J22" s="10"/>
    </row>
    <row r="23" spans="1:14" x14ac:dyDescent="0.2">
      <c r="A23" s="13" t="s">
        <v>25</v>
      </c>
      <c r="B23" s="14">
        <v>511007.13245670398</v>
      </c>
      <c r="C23" s="14">
        <v>2883.4952468639999</v>
      </c>
      <c r="D23" s="14">
        <v>513890.62770356803</v>
      </c>
      <c r="E23" s="14">
        <v>323886.10358364519</v>
      </c>
      <c r="F23" s="14">
        <v>190004.52411992292</v>
      </c>
      <c r="G23" s="131">
        <v>63.026271763507467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9"/>
      <c r="D26" s="19"/>
      <c r="E26" s="19"/>
      <c r="F26" s="19"/>
      <c r="G26" s="20"/>
    </row>
    <row r="27" spans="1:14" x14ac:dyDescent="0.2"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262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agosto de 2025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80" t="s">
        <v>1</v>
      </c>
      <c r="B9" s="175" t="s">
        <v>2</v>
      </c>
      <c r="C9" s="175"/>
      <c r="D9" s="175"/>
      <c r="E9" s="176" t="s">
        <v>500</v>
      </c>
      <c r="F9" s="177" t="str">
        <f>+'C1 Total ingresos'!F9</f>
        <v>Aforo menos Recaudo</v>
      </c>
      <c r="G9" s="179" t="s">
        <v>5</v>
      </c>
    </row>
    <row r="10" spans="1:7" x14ac:dyDescent="0.2">
      <c r="A10" s="181"/>
      <c r="B10" s="4" t="s">
        <v>6</v>
      </c>
      <c r="C10" s="4" t="s">
        <v>7</v>
      </c>
      <c r="D10" s="4" t="s">
        <v>8</v>
      </c>
      <c r="E10" s="176"/>
      <c r="F10" s="177"/>
      <c r="G10" s="179"/>
    </row>
    <row r="11" spans="1:7" ht="12" thickBot="1" x14ac:dyDescent="0.25">
      <c r="A11" s="182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304504.76699999999</v>
      </c>
      <c r="C12" s="132">
        <v>2768.0000000000005</v>
      </c>
      <c r="D12" s="132">
        <v>307272.76699999999</v>
      </c>
      <c r="E12" s="132">
        <v>182229.60720845111</v>
      </c>
      <c r="F12" s="132">
        <v>125043.15979154891</v>
      </c>
      <c r="G12" s="133">
        <v>59.305485802603229</v>
      </c>
    </row>
    <row r="13" spans="1:7" x14ac:dyDescent="0.2">
      <c r="A13" s="22" t="s">
        <v>28</v>
      </c>
      <c r="B13" s="134">
        <v>151447.58299999998</v>
      </c>
      <c r="C13" s="134">
        <v>0</v>
      </c>
      <c r="D13" s="134">
        <v>151447.58299999998</v>
      </c>
      <c r="E13" s="134">
        <v>88565.06220832809</v>
      </c>
      <c r="F13" s="134">
        <v>62882.520791671916</v>
      </c>
      <c r="G13" s="135">
        <v>58.47901990507706</v>
      </c>
    </row>
    <row r="14" spans="1:7" x14ac:dyDescent="0.2">
      <c r="A14" s="23" t="s">
        <v>29</v>
      </c>
      <c r="B14" s="136">
        <v>147639.05499999999</v>
      </c>
      <c r="C14" s="136">
        <v>0</v>
      </c>
      <c r="D14" s="136">
        <v>147639.05499999999</v>
      </c>
      <c r="E14" s="136">
        <v>86938.186233734596</v>
      </c>
      <c r="F14" s="136">
        <v>60700.868766265397</v>
      </c>
      <c r="G14" s="137">
        <v>58.885629032056997</v>
      </c>
    </row>
    <row r="15" spans="1:7" x14ac:dyDescent="0.2">
      <c r="A15" s="23" t="s">
        <v>30</v>
      </c>
      <c r="B15" s="136">
        <v>1409.421</v>
      </c>
      <c r="C15" s="136">
        <v>0</v>
      </c>
      <c r="D15" s="136">
        <v>1409.421</v>
      </c>
      <c r="E15" s="136">
        <v>737.53939710948998</v>
      </c>
      <c r="F15" s="136">
        <v>671.88160289051007</v>
      </c>
      <c r="G15" s="137">
        <v>52.329247053186378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7.0406289329999998</v>
      </c>
      <c r="F16" s="136">
        <v>-7.0406289329999998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1.047259012</v>
      </c>
      <c r="F17" s="136">
        <v>-1.047259012</v>
      </c>
      <c r="G17" s="137">
        <v>0</v>
      </c>
    </row>
    <row r="18" spans="1:7" x14ac:dyDescent="0.2">
      <c r="A18" s="23" t="s">
        <v>33</v>
      </c>
      <c r="B18" s="136">
        <v>2399.107</v>
      </c>
      <c r="C18" s="136">
        <v>0</v>
      </c>
      <c r="D18" s="136">
        <v>2399.107</v>
      </c>
      <c r="E18" s="136">
        <v>881.248689539</v>
      </c>
      <c r="F18" s="136">
        <v>1517.858310461</v>
      </c>
      <c r="G18" s="137">
        <v>36.732362897486439</v>
      </c>
    </row>
    <row r="19" spans="1:7" x14ac:dyDescent="0.2">
      <c r="A19" s="22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63757.748400332021</v>
      </c>
      <c r="F19" s="134">
        <v>44995.886308750873</v>
      </c>
      <c r="G19" s="135">
        <v>58.625855191768693</v>
      </c>
    </row>
    <row r="20" spans="1:7" x14ac:dyDescent="0.2">
      <c r="A20" s="23" t="s">
        <v>35</v>
      </c>
      <c r="B20" s="136">
        <v>77105.008133976851</v>
      </c>
      <c r="C20" s="136">
        <v>399.29549510603249</v>
      </c>
      <c r="D20" s="136">
        <v>77504.30362908289</v>
      </c>
      <c r="E20" s="136">
        <v>46762.940083679001</v>
      </c>
      <c r="F20" s="136">
        <v>30741.363545403889</v>
      </c>
      <c r="G20" s="137">
        <v>60.33592703119465</v>
      </c>
    </row>
    <row r="21" spans="1:7" x14ac:dyDescent="0.2">
      <c r="A21" s="23" t="s">
        <v>36</v>
      </c>
      <c r="B21" s="136">
        <v>234.93199999999999</v>
      </c>
      <c r="C21" s="136">
        <v>1100.20208</v>
      </c>
      <c r="D21" s="136">
        <v>1335.13408</v>
      </c>
      <c r="E21" s="136">
        <v>391.67465505446006</v>
      </c>
      <c r="F21" s="136">
        <v>943.45942494553992</v>
      </c>
      <c r="G21" s="137">
        <v>29.335979129111887</v>
      </c>
    </row>
    <row r="22" spans="1:7" x14ac:dyDescent="0.2">
      <c r="A22" s="23" t="s">
        <v>37</v>
      </c>
      <c r="B22" s="136">
        <v>600.10199999999998</v>
      </c>
      <c r="C22" s="136">
        <v>0</v>
      </c>
      <c r="D22" s="136">
        <v>600.10199999999998</v>
      </c>
      <c r="E22" s="136">
        <v>467.46115927699998</v>
      </c>
      <c r="F22" s="136">
        <v>132.640840723</v>
      </c>
      <c r="G22" s="137">
        <v>77.896950731209031</v>
      </c>
    </row>
    <row r="23" spans="1:7" x14ac:dyDescent="0.2">
      <c r="A23" s="23" t="s">
        <v>38</v>
      </c>
      <c r="B23" s="136">
        <v>94.91</v>
      </c>
      <c r="C23" s="136">
        <v>0</v>
      </c>
      <c r="D23" s="136">
        <v>94.91</v>
      </c>
      <c r="E23" s="136">
        <v>65.272115708879994</v>
      </c>
      <c r="F23" s="136">
        <v>29.637884291120002</v>
      </c>
      <c r="G23" s="137">
        <v>68.772643250321352</v>
      </c>
    </row>
    <row r="24" spans="1:7" x14ac:dyDescent="0.2">
      <c r="A24" s="23" t="s">
        <v>39</v>
      </c>
      <c r="B24" s="136">
        <v>15851.848</v>
      </c>
      <c r="C24" s="136">
        <v>0</v>
      </c>
      <c r="D24" s="136">
        <v>15851.848</v>
      </c>
      <c r="E24" s="136">
        <v>9572.646721000001</v>
      </c>
      <c r="F24" s="136">
        <v>6279.201278999999</v>
      </c>
      <c r="G24" s="137">
        <v>60.388206605311886</v>
      </c>
    </row>
    <row r="25" spans="1:7" x14ac:dyDescent="0.2">
      <c r="A25" s="23" t="s">
        <v>40</v>
      </c>
      <c r="B25" s="136">
        <v>371.22</v>
      </c>
      <c r="C25" s="136">
        <v>0</v>
      </c>
      <c r="D25" s="136">
        <v>371.22</v>
      </c>
      <c r="E25" s="136">
        <v>313.25872732866998</v>
      </c>
      <c r="F25" s="136">
        <v>57.96127267133005</v>
      </c>
      <c r="G25" s="137">
        <v>84.386274265575651</v>
      </c>
    </row>
    <row r="26" spans="1:7" x14ac:dyDescent="0.2">
      <c r="A26" s="23" t="s">
        <v>41</v>
      </c>
      <c r="B26" s="136">
        <v>4365.9269999999997</v>
      </c>
      <c r="C26" s="136">
        <v>0</v>
      </c>
      <c r="D26" s="136">
        <v>4365.9269999999997</v>
      </c>
      <c r="E26" s="136">
        <v>2717.238259922</v>
      </c>
      <c r="F26" s="136">
        <v>1648.6887400779997</v>
      </c>
      <c r="G26" s="137">
        <v>62.237372725700638</v>
      </c>
    </row>
    <row r="27" spans="1:7" x14ac:dyDescent="0.2">
      <c r="A27" s="23" t="s">
        <v>42</v>
      </c>
      <c r="B27" s="136">
        <v>2642.7150000000001</v>
      </c>
      <c r="C27" s="136">
        <v>0</v>
      </c>
      <c r="D27" s="136">
        <v>2642.7150000000001</v>
      </c>
      <c r="E27" s="136">
        <v>1118.145268</v>
      </c>
      <c r="F27" s="136">
        <v>1524.5697320000002</v>
      </c>
      <c r="G27" s="137">
        <v>42.310474947166078</v>
      </c>
    </row>
    <row r="28" spans="1:7" x14ac:dyDescent="0.2">
      <c r="A28" s="23" t="s">
        <v>43</v>
      </c>
      <c r="B28" s="136">
        <v>744.75</v>
      </c>
      <c r="C28" s="136">
        <v>0</v>
      </c>
      <c r="D28" s="136">
        <v>744.75</v>
      </c>
      <c r="E28" s="136">
        <v>266.800138</v>
      </c>
      <c r="F28" s="136">
        <v>477.949862</v>
      </c>
      <c r="G28" s="137">
        <v>35.824120577374956</v>
      </c>
    </row>
    <row r="29" spans="1:7" x14ac:dyDescent="0.2">
      <c r="A29" s="23" t="s">
        <v>44</v>
      </c>
      <c r="B29" s="136">
        <v>2334</v>
      </c>
      <c r="C29" s="136">
        <v>0</v>
      </c>
      <c r="D29" s="136">
        <v>2334</v>
      </c>
      <c r="E29" s="136">
        <v>1415.7600865259999</v>
      </c>
      <c r="F29" s="136">
        <v>918.2399134740001</v>
      </c>
      <c r="G29" s="137">
        <v>60.658101393573261</v>
      </c>
    </row>
    <row r="30" spans="1:7" x14ac:dyDescent="0.2">
      <c r="A30" s="23" t="s">
        <v>45</v>
      </c>
      <c r="B30" s="136">
        <v>67.150000000000006</v>
      </c>
      <c r="C30" s="136">
        <v>0</v>
      </c>
      <c r="D30" s="136">
        <v>67.150000000000006</v>
      </c>
      <c r="E30" s="136">
        <v>76.52127195700001</v>
      </c>
      <c r="F30" s="136">
        <v>-9.3712719570000047</v>
      </c>
      <c r="G30" s="137">
        <v>113.95572890096798</v>
      </c>
    </row>
    <row r="31" spans="1:7" x14ac:dyDescent="0.2">
      <c r="A31" s="23" t="s">
        <v>46</v>
      </c>
      <c r="B31" s="136">
        <v>1788</v>
      </c>
      <c r="C31" s="136">
        <v>0</v>
      </c>
      <c r="D31" s="136">
        <v>1788</v>
      </c>
      <c r="E31" s="136">
        <v>243.28729287899998</v>
      </c>
      <c r="F31" s="136">
        <v>1544.712707121</v>
      </c>
      <c r="G31" s="137">
        <v>13.60667186124161</v>
      </c>
    </row>
    <row r="32" spans="1:7" x14ac:dyDescent="0.2">
      <c r="A32" s="23" t="s">
        <v>444</v>
      </c>
      <c r="B32" s="136">
        <v>0</v>
      </c>
      <c r="C32" s="136">
        <v>1053.575</v>
      </c>
      <c r="D32" s="136">
        <v>1053.575</v>
      </c>
      <c r="E32" s="136">
        <v>346.74262099999999</v>
      </c>
      <c r="F32" s="136">
        <v>706.83237900000006</v>
      </c>
      <c r="G32" s="137">
        <v>32.911052464228931</v>
      </c>
    </row>
    <row r="33" spans="1:7" x14ac:dyDescent="0.2">
      <c r="A33" s="22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29906.796599791</v>
      </c>
      <c r="F33" s="134">
        <v>17164.752691126123</v>
      </c>
      <c r="G33" s="135">
        <v>63.534761549821738</v>
      </c>
    </row>
    <row r="34" spans="1:7" x14ac:dyDescent="0.2">
      <c r="A34" s="23" t="s">
        <v>48</v>
      </c>
      <c r="B34" s="136">
        <v>5353.5720000000001</v>
      </c>
      <c r="C34" s="136">
        <v>0</v>
      </c>
      <c r="D34" s="136">
        <v>5353.5720000000001</v>
      </c>
      <c r="E34" s="136">
        <v>4222.4551860824668</v>
      </c>
      <c r="F34" s="136">
        <v>1131.1168139175334</v>
      </c>
      <c r="G34" s="137">
        <v>78.871736218032879</v>
      </c>
    </row>
    <row r="35" spans="1:7" x14ac:dyDescent="0.2">
      <c r="A35" s="23" t="s">
        <v>49</v>
      </c>
      <c r="B35" s="136">
        <v>41503.049866023153</v>
      </c>
      <c r="C35" s="136">
        <v>214.92742489396758</v>
      </c>
      <c r="D35" s="136">
        <v>41717.977290917122</v>
      </c>
      <c r="E35" s="136">
        <v>25684.341413708535</v>
      </c>
      <c r="F35" s="136">
        <v>16033.635877208588</v>
      </c>
      <c r="G35" s="137">
        <v>61.566602893042358</v>
      </c>
    </row>
    <row r="36" spans="1:7" x14ac:dyDescent="0.2">
      <c r="A36" s="21" t="s">
        <v>50</v>
      </c>
      <c r="B36" s="132">
        <v>1273.1600000000001</v>
      </c>
      <c r="C36" s="132">
        <v>0</v>
      </c>
      <c r="D36" s="132">
        <v>1273.1600000000001</v>
      </c>
      <c r="E36" s="132">
        <v>636.76824604210003</v>
      </c>
      <c r="F36" s="132">
        <v>636.39175395790005</v>
      </c>
      <c r="G36" s="133">
        <v>50.014785733301395</v>
      </c>
    </row>
    <row r="37" spans="1:7" x14ac:dyDescent="0.2">
      <c r="A37" s="23" t="s">
        <v>51</v>
      </c>
      <c r="B37" s="136">
        <v>1273.1600000000001</v>
      </c>
      <c r="C37" s="136">
        <v>0</v>
      </c>
      <c r="D37" s="136">
        <v>1273.1600000000001</v>
      </c>
      <c r="E37" s="136">
        <v>636.76824604210003</v>
      </c>
      <c r="F37" s="136">
        <v>636.39175395790005</v>
      </c>
      <c r="G37" s="137">
        <v>50.014785733301395</v>
      </c>
    </row>
    <row r="38" spans="1:7" x14ac:dyDescent="0.2">
      <c r="A38" s="13" t="s">
        <v>52</v>
      </c>
      <c r="B38" s="138">
        <v>305777.92699999997</v>
      </c>
      <c r="C38" s="138">
        <v>2768.0000000000005</v>
      </c>
      <c r="D38" s="138">
        <v>308545.92699999997</v>
      </c>
      <c r="E38" s="138">
        <v>182866.37545449322</v>
      </c>
      <c r="F38" s="138">
        <v>125679.55154550681</v>
      </c>
      <c r="G38" s="139">
        <v>59.267149377892522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78" t="s">
        <v>54</v>
      </c>
      <c r="B41" s="178"/>
      <c r="C41" s="178"/>
      <c r="D41" s="178"/>
      <c r="E41" s="178"/>
      <c r="F41" s="178"/>
      <c r="G41" s="178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agosto de 2025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5" t="s">
        <v>1</v>
      </c>
      <c r="B9" s="183" t="s">
        <v>2</v>
      </c>
      <c r="C9" s="183"/>
      <c r="D9" s="183"/>
      <c r="E9" s="184" t="s">
        <v>500</v>
      </c>
      <c r="F9" s="177" t="str">
        <f>+'C1 Total ingresos'!F9</f>
        <v>Aforo menos Recaudo</v>
      </c>
      <c r="G9" s="177" t="s">
        <v>5</v>
      </c>
    </row>
    <row r="10" spans="1:7" x14ac:dyDescent="0.2">
      <c r="A10" s="186"/>
      <c r="B10" s="4" t="s">
        <v>6</v>
      </c>
      <c r="C10" s="4" t="s">
        <v>7</v>
      </c>
      <c r="D10" s="4" t="s">
        <v>8</v>
      </c>
      <c r="E10" s="184"/>
      <c r="F10" s="177"/>
      <c r="G10" s="177"/>
    </row>
    <row r="11" spans="1:7" ht="12" thickBot="1" x14ac:dyDescent="0.25">
      <c r="A11" s="187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60250</v>
      </c>
      <c r="C12" s="136">
        <v>20560</v>
      </c>
      <c r="D12" s="136">
        <v>80810</v>
      </c>
      <c r="E12" s="136">
        <v>66106.564444033298</v>
      </c>
      <c r="F12" s="140">
        <v>14703.435555966702</v>
      </c>
      <c r="G12" s="141">
        <v>81.80493063238869</v>
      </c>
    </row>
    <row r="13" spans="1:7" x14ac:dyDescent="0.2">
      <c r="A13" s="34" t="s">
        <v>57</v>
      </c>
      <c r="B13" s="136">
        <v>37962</v>
      </c>
      <c r="C13" s="136">
        <v>661.35268243299993</v>
      </c>
      <c r="D13" s="136">
        <v>38623.352682433004</v>
      </c>
      <c r="E13" s="136">
        <v>14884.891702823001</v>
      </c>
      <c r="F13" s="140">
        <v>23738.460979610005</v>
      </c>
      <c r="G13" s="141">
        <v>38.538580079282113</v>
      </c>
    </row>
    <row r="14" spans="1:7" x14ac:dyDescent="0.2">
      <c r="A14" s="31" t="s">
        <v>58</v>
      </c>
      <c r="B14" s="136">
        <v>16522.815999999999</v>
      </c>
      <c r="C14" s="136">
        <v>0</v>
      </c>
      <c r="D14" s="136">
        <v>16522.815999999999</v>
      </c>
      <c r="E14" s="136">
        <v>18653.542214293499</v>
      </c>
      <c r="F14" s="140">
        <v>-2130.7262142934997</v>
      </c>
      <c r="G14" s="141">
        <v>112.89566024516343</v>
      </c>
    </row>
    <row r="15" spans="1:7" x14ac:dyDescent="0.2">
      <c r="A15" s="31" t="s">
        <v>56</v>
      </c>
      <c r="B15" s="136">
        <v>29280.097362504999</v>
      </c>
      <c r="C15" s="136">
        <v>-21219.352682433</v>
      </c>
      <c r="D15" s="136">
        <v>8060.7446800719999</v>
      </c>
      <c r="E15" s="136">
        <v>96.344800000000006</v>
      </c>
      <c r="F15" s="140">
        <v>7964.3998800720001</v>
      </c>
      <c r="G15" s="141">
        <v>1.1952344829651576</v>
      </c>
    </row>
    <row r="16" spans="1:7" x14ac:dyDescent="0.2">
      <c r="A16" s="31" t="s">
        <v>59</v>
      </c>
      <c r="B16" s="136">
        <v>8696.107</v>
      </c>
      <c r="C16" s="136">
        <v>0</v>
      </c>
      <c r="D16" s="136">
        <v>8696.107</v>
      </c>
      <c r="E16" s="136">
        <v>0</v>
      </c>
      <c r="F16" s="140">
        <v>8696.107</v>
      </c>
      <c r="G16" s="141">
        <v>0</v>
      </c>
    </row>
    <row r="17" spans="1:7" x14ac:dyDescent="0.2">
      <c r="A17" s="31" t="s">
        <v>60</v>
      </c>
      <c r="B17" s="136">
        <v>3003.164961082</v>
      </c>
      <c r="C17" s="136">
        <v>0</v>
      </c>
      <c r="D17" s="136">
        <v>3003.164961082</v>
      </c>
      <c r="E17" s="136">
        <v>3032.0462010820002</v>
      </c>
      <c r="F17" s="140">
        <v>-28.881240000000162</v>
      </c>
      <c r="G17" s="141">
        <v>100.96169342591139</v>
      </c>
    </row>
    <row r="18" spans="1:7" x14ac:dyDescent="0.2">
      <c r="A18" s="31" t="s">
        <v>64</v>
      </c>
      <c r="B18" s="136">
        <v>55.394526000999996</v>
      </c>
      <c r="C18" s="136">
        <v>29.556619094999999</v>
      </c>
      <c r="D18" s="136">
        <v>84.951145095999991</v>
      </c>
      <c r="E18" s="136">
        <v>46.230741273</v>
      </c>
      <c r="F18" s="140">
        <v>38.720403822999991</v>
      </c>
      <c r="G18" s="141">
        <v>54.420386235825823</v>
      </c>
    </row>
    <row r="19" spans="1:7" x14ac:dyDescent="0.2">
      <c r="A19" s="31" t="s">
        <v>61</v>
      </c>
      <c r="B19" s="136">
        <v>0</v>
      </c>
      <c r="C19" s="136">
        <v>0</v>
      </c>
      <c r="D19" s="136">
        <v>0</v>
      </c>
      <c r="E19" s="136">
        <v>793.67277912938005</v>
      </c>
      <c r="F19" s="140">
        <v>-793.67277912938005</v>
      </c>
      <c r="G19" s="141">
        <v>0</v>
      </c>
    </row>
    <row r="20" spans="1:7" x14ac:dyDescent="0.2">
      <c r="A20" s="31" t="s">
        <v>62</v>
      </c>
      <c r="B20" s="136">
        <v>0</v>
      </c>
      <c r="C20" s="136">
        <v>0</v>
      </c>
      <c r="D20" s="136">
        <v>0</v>
      </c>
      <c r="E20" s="136">
        <v>672.19327667989</v>
      </c>
      <c r="F20" s="140">
        <v>-672.19327667989</v>
      </c>
      <c r="G20" s="141">
        <v>0</v>
      </c>
    </row>
    <row r="21" spans="1:7" x14ac:dyDescent="0.2">
      <c r="A21" s="34" t="s">
        <v>63</v>
      </c>
      <c r="B21" s="136">
        <v>0</v>
      </c>
      <c r="C21" s="136">
        <v>0</v>
      </c>
      <c r="D21" s="136">
        <v>0</v>
      </c>
      <c r="E21" s="136">
        <v>620.84847376752009</v>
      </c>
      <c r="F21" s="140">
        <v>-620.84847376752009</v>
      </c>
      <c r="G21" s="141">
        <v>0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1.3026923019999999</v>
      </c>
      <c r="F22" s="140">
        <v>-1.3026923019999999</v>
      </c>
      <c r="G22" s="141">
        <v>0</v>
      </c>
    </row>
    <row r="23" spans="1:7" x14ac:dyDescent="0.2">
      <c r="A23" s="13" t="s">
        <v>66</v>
      </c>
      <c r="B23" s="142">
        <v>155769.57984958799</v>
      </c>
      <c r="C23" s="142">
        <v>31.556619094999999</v>
      </c>
      <c r="D23" s="142">
        <v>155801.13646868299</v>
      </c>
      <c r="E23" s="142">
        <v>104907.63732538359</v>
      </c>
      <c r="F23" s="142">
        <v>50893.499143299414</v>
      </c>
      <c r="G23" s="131">
        <v>67.334320983255907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45" activePane="bottomRight" state="frozen"/>
      <selection pane="topRight" activeCell="B1" sqref="B1"/>
      <selection pane="bottomLeft" activeCell="A12" sqref="A12"/>
      <selection pane="bottomRight" activeCell="A6" sqref="A6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264</v>
      </c>
    </row>
    <row r="6" spans="1:7" ht="12.75" x14ac:dyDescent="0.2">
      <c r="A6" s="56" t="str">
        <f>+'C1 Total ingresos'!A6</f>
        <v>Acumulado al mes de agosto de 2025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80" t="s">
        <v>1</v>
      </c>
      <c r="B9" s="183" t="s">
        <v>2</v>
      </c>
      <c r="C9" s="183"/>
      <c r="D9" s="183"/>
      <c r="E9" s="176" t="s">
        <v>500</v>
      </c>
      <c r="F9" s="177" t="str">
        <f>+'C1 Total ingresos'!F9</f>
        <v>Aforo menos Recaudo</v>
      </c>
      <c r="G9" s="177" t="s">
        <v>5</v>
      </c>
    </row>
    <row r="10" spans="1:7" ht="12.75" customHeight="1" x14ac:dyDescent="0.2">
      <c r="A10" s="181"/>
      <c r="B10" s="4" t="s">
        <v>6</v>
      </c>
      <c r="C10" s="4" t="s">
        <v>7</v>
      </c>
      <c r="D10" s="4" t="s">
        <v>8</v>
      </c>
      <c r="E10" s="176"/>
      <c r="F10" s="177"/>
      <c r="G10" s="177"/>
    </row>
    <row r="11" spans="1:7" ht="12" thickBot="1" x14ac:dyDescent="0.25">
      <c r="A11" s="182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496</v>
      </c>
      <c r="B12" s="143">
        <v>3119.3502880000001</v>
      </c>
      <c r="C12" s="143">
        <v>0</v>
      </c>
      <c r="D12" s="143">
        <v>3119.3502880000001</v>
      </c>
      <c r="E12" s="143">
        <v>1937.1544875233999</v>
      </c>
      <c r="F12" s="55">
        <v>1182.1958004766002</v>
      </c>
      <c r="G12" s="170">
        <v>62.101216877615371</v>
      </c>
    </row>
    <row r="13" spans="1:7" ht="15" customHeight="1" x14ac:dyDescent="0.2">
      <c r="A13" s="2" t="s">
        <v>68</v>
      </c>
      <c r="B13" s="143">
        <v>2349.2878641120001</v>
      </c>
      <c r="C13" s="143">
        <v>0</v>
      </c>
      <c r="D13" s="143">
        <v>2349.2878641120001</v>
      </c>
      <c r="E13" s="143">
        <v>2563.0431637740899</v>
      </c>
      <c r="F13" s="55">
        <v>-213.75529966208978</v>
      </c>
      <c r="G13" s="170">
        <v>109.09872744534381</v>
      </c>
    </row>
    <row r="14" spans="1:7" ht="15" customHeight="1" x14ac:dyDescent="0.2">
      <c r="A14" s="2" t="s">
        <v>297</v>
      </c>
      <c r="B14" s="143">
        <v>1660.6179999999999</v>
      </c>
      <c r="C14" s="143">
        <v>0</v>
      </c>
      <c r="D14" s="143">
        <v>1660.6179999999999</v>
      </c>
      <c r="E14" s="143">
        <v>1070.1296738211302</v>
      </c>
      <c r="F14" s="55">
        <v>590.48832617886978</v>
      </c>
      <c r="G14" s="170">
        <v>64.441652072971038</v>
      </c>
    </row>
    <row r="15" spans="1:7" ht="15" customHeight="1" x14ac:dyDescent="0.2">
      <c r="A15" s="2" t="s">
        <v>67</v>
      </c>
      <c r="B15" s="143">
        <v>1542.617</v>
      </c>
      <c r="C15" s="143">
        <v>0</v>
      </c>
      <c r="D15" s="143">
        <v>1542.617</v>
      </c>
      <c r="E15" s="143">
        <v>1041.8196006390699</v>
      </c>
      <c r="F15" s="55">
        <v>500.79739936093006</v>
      </c>
      <c r="G15" s="170">
        <v>67.535856316834966</v>
      </c>
    </row>
    <row r="16" spans="1:7" ht="15" customHeight="1" x14ac:dyDescent="0.2">
      <c r="A16" s="2" t="s">
        <v>497</v>
      </c>
      <c r="B16" s="143">
        <v>1332.93</v>
      </c>
      <c r="C16" s="143">
        <v>0</v>
      </c>
      <c r="D16" s="143">
        <v>1332.93</v>
      </c>
      <c r="E16" s="143">
        <v>15.391017853999999</v>
      </c>
      <c r="F16" s="55">
        <v>1317.5389821460001</v>
      </c>
      <c r="G16" s="170">
        <v>1.1546756284275992</v>
      </c>
    </row>
    <row r="17" spans="1:7" ht="15" customHeight="1" x14ac:dyDescent="0.2">
      <c r="A17" s="2" t="s">
        <v>69</v>
      </c>
      <c r="B17" s="143">
        <v>1249.8607350000002</v>
      </c>
      <c r="C17" s="143">
        <v>0</v>
      </c>
      <c r="D17" s="143">
        <v>1249.8607350000002</v>
      </c>
      <c r="E17" s="143">
        <v>320.44122730130999</v>
      </c>
      <c r="F17" s="55">
        <v>929.41950769869027</v>
      </c>
      <c r="G17" s="170">
        <v>25.638154582183105</v>
      </c>
    </row>
    <row r="18" spans="1:7" ht="15" customHeight="1" x14ac:dyDescent="0.2">
      <c r="A18" s="2" t="s">
        <v>302</v>
      </c>
      <c r="B18" s="143">
        <v>1185.2861993040001</v>
      </c>
      <c r="C18" s="143">
        <v>0</v>
      </c>
      <c r="D18" s="143">
        <v>1185.2861993040001</v>
      </c>
      <c r="E18" s="143">
        <v>902.18908909404001</v>
      </c>
      <c r="F18" s="55">
        <v>283.09711020996008</v>
      </c>
      <c r="G18" s="170">
        <v>76.11571699930407</v>
      </c>
    </row>
    <row r="19" spans="1:7" ht="15" customHeight="1" x14ac:dyDescent="0.2">
      <c r="A19" s="2" t="s">
        <v>303</v>
      </c>
      <c r="B19" s="143">
        <v>818.91449999999998</v>
      </c>
      <c r="C19" s="143">
        <v>0</v>
      </c>
      <c r="D19" s="143">
        <v>818.91449999999998</v>
      </c>
      <c r="E19" s="143">
        <v>327.90141881414002</v>
      </c>
      <c r="F19" s="55">
        <v>491.01308118585996</v>
      </c>
      <c r="G19" s="170">
        <v>40.040983376669978</v>
      </c>
    </row>
    <row r="20" spans="1:7" ht="15" customHeight="1" x14ac:dyDescent="0.2">
      <c r="A20" s="2" t="s">
        <v>425</v>
      </c>
      <c r="B20" s="143">
        <v>727.00004520000005</v>
      </c>
      <c r="C20" s="143">
        <v>0</v>
      </c>
      <c r="D20" s="143">
        <v>727.00004520000005</v>
      </c>
      <c r="E20" s="143">
        <v>491.95664764167998</v>
      </c>
      <c r="F20" s="55">
        <v>235.04339755832007</v>
      </c>
      <c r="G20" s="170">
        <v>67.669410874154906</v>
      </c>
    </row>
    <row r="21" spans="1:7" ht="15" customHeight="1" x14ac:dyDescent="0.2">
      <c r="A21" s="2" t="s">
        <v>295</v>
      </c>
      <c r="B21" s="143">
        <v>527.58413516999997</v>
      </c>
      <c r="C21" s="143">
        <v>0</v>
      </c>
      <c r="D21" s="143">
        <v>527.58413516999997</v>
      </c>
      <c r="E21" s="143">
        <v>421.66507970973998</v>
      </c>
      <c r="F21" s="55">
        <v>105.91905546025998</v>
      </c>
      <c r="G21" s="170">
        <v>79.923760325709864</v>
      </c>
    </row>
    <row r="22" spans="1:7" ht="15" customHeight="1" x14ac:dyDescent="0.2">
      <c r="A22" s="2" t="s">
        <v>70</v>
      </c>
      <c r="B22" s="143">
        <v>498.459</v>
      </c>
      <c r="C22" s="143">
        <v>0</v>
      </c>
      <c r="D22" s="143">
        <v>498.459</v>
      </c>
      <c r="E22" s="143">
        <v>367.60756693946001</v>
      </c>
      <c r="F22" s="55">
        <v>130.85143306053999</v>
      </c>
      <c r="G22" s="170">
        <v>73.748807211718514</v>
      </c>
    </row>
    <row r="23" spans="1:7" ht="15" customHeight="1" x14ac:dyDescent="0.2">
      <c r="A23" s="2" t="s">
        <v>71</v>
      </c>
      <c r="B23" s="143">
        <v>378.58600000000001</v>
      </c>
      <c r="C23" s="143">
        <v>0</v>
      </c>
      <c r="D23" s="143">
        <v>378.58600000000001</v>
      </c>
      <c r="E23" s="143">
        <v>462.97307789150005</v>
      </c>
      <c r="F23" s="55">
        <v>-84.387077891500041</v>
      </c>
      <c r="G23" s="170">
        <v>122.29006827814553</v>
      </c>
    </row>
    <row r="24" spans="1:7" ht="15" customHeight="1" x14ac:dyDescent="0.2">
      <c r="A24" s="2" t="s">
        <v>474</v>
      </c>
      <c r="B24" s="143">
        <v>375</v>
      </c>
      <c r="C24" s="143">
        <v>0</v>
      </c>
      <c r="D24" s="143">
        <v>375</v>
      </c>
      <c r="E24" s="143">
        <v>302.97664241799998</v>
      </c>
      <c r="F24" s="55">
        <v>72.023357582000017</v>
      </c>
      <c r="G24" s="170">
        <v>80.793771311466671</v>
      </c>
    </row>
    <row r="25" spans="1:7" ht="15" customHeight="1" x14ac:dyDescent="0.2">
      <c r="A25" s="2" t="s">
        <v>450</v>
      </c>
      <c r="B25" s="143">
        <v>261.06191719999998</v>
      </c>
      <c r="C25" s="143">
        <v>0</v>
      </c>
      <c r="D25" s="143">
        <v>261.06191719999998</v>
      </c>
      <c r="E25" s="143">
        <v>166.32523475604998</v>
      </c>
      <c r="F25" s="55">
        <v>94.736682443950002</v>
      </c>
      <c r="G25" s="170">
        <v>63.71102937569708</v>
      </c>
    </row>
    <row r="26" spans="1:7" ht="15" customHeight="1" x14ac:dyDescent="0.2">
      <c r="A26" s="2" t="s">
        <v>438</v>
      </c>
      <c r="B26" s="143">
        <v>250</v>
      </c>
      <c r="C26" s="143">
        <v>0</v>
      </c>
      <c r="D26" s="143">
        <v>250</v>
      </c>
      <c r="E26" s="143">
        <v>236.79023083167002</v>
      </c>
      <c r="F26" s="55">
        <v>13.209769168329984</v>
      </c>
      <c r="G26" s="170">
        <v>94.716092332668012</v>
      </c>
    </row>
    <row r="27" spans="1:7" ht="15" customHeight="1" x14ac:dyDescent="0.2">
      <c r="A27" s="2" t="s">
        <v>451</v>
      </c>
      <c r="B27" s="143">
        <v>246.27600000000001</v>
      </c>
      <c r="C27" s="143">
        <v>0</v>
      </c>
      <c r="D27" s="143">
        <v>246.27600000000001</v>
      </c>
      <c r="E27" s="143">
        <v>161.00832177232996</v>
      </c>
      <c r="F27" s="55">
        <v>85.267678227670046</v>
      </c>
      <c r="G27" s="170">
        <v>65.377187290815968</v>
      </c>
    </row>
    <row r="28" spans="1:7" ht="15" customHeight="1" x14ac:dyDescent="0.2">
      <c r="A28" s="2" t="s">
        <v>452</v>
      </c>
      <c r="B28" s="143">
        <v>240.31700000000001</v>
      </c>
      <c r="C28" s="143">
        <v>0</v>
      </c>
      <c r="D28" s="143">
        <v>240.31700000000001</v>
      </c>
      <c r="E28" s="143">
        <v>132.95167078695002</v>
      </c>
      <c r="F28" s="55">
        <v>107.36532921304999</v>
      </c>
      <c r="G28" s="170">
        <v>55.323456429195602</v>
      </c>
    </row>
    <row r="29" spans="1:7" ht="15" customHeight="1" x14ac:dyDescent="0.2">
      <c r="A29" s="2" t="s">
        <v>434</v>
      </c>
      <c r="B29" s="143">
        <v>222.821</v>
      </c>
      <c r="C29" s="143">
        <v>0</v>
      </c>
      <c r="D29" s="143">
        <v>222.821</v>
      </c>
      <c r="E29" s="143">
        <v>147.63252204669999</v>
      </c>
      <c r="F29" s="55">
        <v>75.188477953300008</v>
      </c>
      <c r="G29" s="170">
        <v>66.256107838444308</v>
      </c>
    </row>
    <row r="30" spans="1:7" ht="15" customHeight="1" x14ac:dyDescent="0.2">
      <c r="A30" s="2" t="s">
        <v>296</v>
      </c>
      <c r="B30" s="143">
        <v>173.601</v>
      </c>
      <c r="C30" s="143">
        <v>0</v>
      </c>
      <c r="D30" s="143">
        <v>173.601</v>
      </c>
      <c r="E30" s="143">
        <v>163.64699791669003</v>
      </c>
      <c r="F30" s="55">
        <v>9.9540020833099732</v>
      </c>
      <c r="G30" s="170">
        <v>94.266160861222019</v>
      </c>
    </row>
    <row r="31" spans="1:7" ht="15" customHeight="1" x14ac:dyDescent="0.2">
      <c r="A31" s="2" t="s">
        <v>498</v>
      </c>
      <c r="B31" s="143">
        <v>164</v>
      </c>
      <c r="C31" s="143">
        <v>0</v>
      </c>
      <c r="D31" s="143">
        <v>164</v>
      </c>
      <c r="E31" s="143">
        <v>10.96506290192</v>
      </c>
      <c r="F31" s="55">
        <v>153.03493709808001</v>
      </c>
      <c r="G31" s="170">
        <v>6.6860139645853662</v>
      </c>
    </row>
    <row r="32" spans="1:7" ht="15" customHeight="1" x14ac:dyDescent="0.2">
      <c r="A32" s="2" t="s">
        <v>453</v>
      </c>
      <c r="B32" s="143">
        <v>121.36088000000001</v>
      </c>
      <c r="C32" s="143">
        <v>0</v>
      </c>
      <c r="D32" s="143">
        <v>121.36088000000001</v>
      </c>
      <c r="E32" s="143">
        <v>75.899087672999997</v>
      </c>
      <c r="F32" s="55">
        <v>45.461792327000012</v>
      </c>
      <c r="G32" s="170">
        <v>62.539994496579119</v>
      </c>
    </row>
    <row r="33" spans="1:7" ht="15" customHeight="1" x14ac:dyDescent="0.2">
      <c r="A33" s="2" t="s">
        <v>292</v>
      </c>
      <c r="B33" s="143">
        <v>75.345160000000007</v>
      </c>
      <c r="C33" s="143">
        <v>0</v>
      </c>
      <c r="D33" s="143">
        <v>75.345160000000007</v>
      </c>
      <c r="E33" s="143">
        <v>75.345160000000007</v>
      </c>
      <c r="F33" s="55">
        <v>0</v>
      </c>
      <c r="G33" s="170">
        <v>100</v>
      </c>
    </row>
    <row r="34" spans="1:7" ht="15" customHeight="1" x14ac:dyDescent="0.2">
      <c r="A34" s="2" t="s">
        <v>454</v>
      </c>
      <c r="B34" s="143">
        <v>74.2</v>
      </c>
      <c r="C34" s="143">
        <v>0</v>
      </c>
      <c r="D34" s="143">
        <v>74.2</v>
      </c>
      <c r="E34" s="143">
        <v>91.244282134710005</v>
      </c>
      <c r="F34" s="55">
        <v>-17.044282134710002</v>
      </c>
      <c r="G34" s="170">
        <v>122.97073063977089</v>
      </c>
    </row>
    <row r="35" spans="1:7" ht="15" customHeight="1" x14ac:dyDescent="0.2">
      <c r="A35" s="2" t="s">
        <v>436</v>
      </c>
      <c r="B35" s="143">
        <v>71.906000000000006</v>
      </c>
      <c r="C35" s="143">
        <v>0</v>
      </c>
      <c r="D35" s="143">
        <v>71.906000000000006</v>
      </c>
      <c r="E35" s="143">
        <v>58.307770888160007</v>
      </c>
      <c r="F35" s="55">
        <v>13.598229111839998</v>
      </c>
      <c r="G35" s="170">
        <v>81.088881161738939</v>
      </c>
    </row>
    <row r="36" spans="1:7" ht="15" customHeight="1" x14ac:dyDescent="0.2">
      <c r="A36" s="2" t="s">
        <v>455</v>
      </c>
      <c r="B36" s="143">
        <v>62.177999999999997</v>
      </c>
      <c r="C36" s="143">
        <v>0</v>
      </c>
      <c r="D36" s="143">
        <v>62.177999999999997</v>
      </c>
      <c r="E36" s="143">
        <v>56.107931796430002</v>
      </c>
      <c r="F36" s="55">
        <v>6.0700682035699955</v>
      </c>
      <c r="G36" s="170">
        <v>90.237594963540175</v>
      </c>
    </row>
    <row r="37" spans="1:7" ht="15" customHeight="1" x14ac:dyDescent="0.2">
      <c r="A37" s="2" t="s">
        <v>456</v>
      </c>
      <c r="B37" s="143">
        <v>45.770911212999998</v>
      </c>
      <c r="C37" s="143">
        <v>0</v>
      </c>
      <c r="D37" s="143">
        <v>45.770911212999998</v>
      </c>
      <c r="E37" s="143">
        <v>21.348378900209998</v>
      </c>
      <c r="F37" s="55">
        <v>24.42253231279</v>
      </c>
      <c r="G37" s="170">
        <v>46.641804444012386</v>
      </c>
    </row>
    <row r="38" spans="1:7" ht="15" customHeight="1" x14ac:dyDescent="0.2">
      <c r="A38" s="2" t="s">
        <v>457</v>
      </c>
      <c r="B38" s="143">
        <v>43.768099999999997</v>
      </c>
      <c r="C38" s="143">
        <v>0</v>
      </c>
      <c r="D38" s="143">
        <v>43.768099999999997</v>
      </c>
      <c r="E38" s="143">
        <v>44.132493970199995</v>
      </c>
      <c r="F38" s="55">
        <v>-0.36439397019999831</v>
      </c>
      <c r="G38" s="170">
        <v>100.83255606297736</v>
      </c>
    </row>
    <row r="39" spans="1:7" ht="15" customHeight="1" x14ac:dyDescent="0.2">
      <c r="A39" s="2" t="s">
        <v>458</v>
      </c>
      <c r="B39" s="143">
        <v>41.578000000000003</v>
      </c>
      <c r="C39" s="143">
        <v>0</v>
      </c>
      <c r="D39" s="143">
        <v>41.578000000000003</v>
      </c>
      <c r="E39" s="143">
        <v>31.473463254999999</v>
      </c>
      <c r="F39" s="55">
        <v>10.104536745000004</v>
      </c>
      <c r="G39" s="170">
        <v>75.697395870412237</v>
      </c>
    </row>
    <row r="40" spans="1:7" ht="15" customHeight="1" x14ac:dyDescent="0.2">
      <c r="A40" s="2" t="s">
        <v>459</v>
      </c>
      <c r="B40" s="143">
        <v>39.464545116000004</v>
      </c>
      <c r="C40" s="143">
        <v>0</v>
      </c>
      <c r="D40" s="143">
        <v>39.464545116000004</v>
      </c>
      <c r="E40" s="143">
        <v>35.189394993000001</v>
      </c>
      <c r="F40" s="55">
        <v>4.2751501230000031</v>
      </c>
      <c r="G40" s="170">
        <v>89.167111617696719</v>
      </c>
    </row>
    <row r="41" spans="1:7" ht="15" customHeight="1" x14ac:dyDescent="0.2">
      <c r="A41" s="2" t="s">
        <v>460</v>
      </c>
      <c r="B41" s="143">
        <v>37.538451000000002</v>
      </c>
      <c r="C41" s="143">
        <v>0</v>
      </c>
      <c r="D41" s="143">
        <v>37.538451000000002</v>
      </c>
      <c r="E41" s="143">
        <v>9.3302157227700011</v>
      </c>
      <c r="F41" s="55">
        <v>28.208235277230003</v>
      </c>
      <c r="G41" s="170">
        <v>24.855089845795717</v>
      </c>
    </row>
    <row r="42" spans="1:7" ht="15" customHeight="1" x14ac:dyDescent="0.2">
      <c r="A42" s="2" t="s">
        <v>461</v>
      </c>
      <c r="B42" s="143">
        <v>37.321851000000002</v>
      </c>
      <c r="C42" s="143">
        <v>0</v>
      </c>
      <c r="D42" s="143">
        <v>37.321851000000002</v>
      </c>
      <c r="E42" s="143">
        <v>23.0217500497</v>
      </c>
      <c r="F42" s="55">
        <v>14.300100950300003</v>
      </c>
      <c r="G42" s="170">
        <v>61.684373719031235</v>
      </c>
    </row>
    <row r="43" spans="1:7" ht="15" customHeight="1" x14ac:dyDescent="0.2">
      <c r="A43" s="2" t="s">
        <v>462</v>
      </c>
      <c r="B43" s="143">
        <v>35.628999999999998</v>
      </c>
      <c r="C43" s="143">
        <v>0</v>
      </c>
      <c r="D43" s="143">
        <v>35.628999999999998</v>
      </c>
      <c r="E43" s="143">
        <v>23.235462074600001</v>
      </c>
      <c r="F43" s="55">
        <v>12.393537925399997</v>
      </c>
      <c r="G43" s="170">
        <v>65.215027294058217</v>
      </c>
    </row>
    <row r="44" spans="1:7" ht="15" customHeight="1" x14ac:dyDescent="0.2">
      <c r="A44" s="2" t="s">
        <v>427</v>
      </c>
      <c r="B44" s="143">
        <v>34.516814136000001</v>
      </c>
      <c r="C44" s="143">
        <v>0</v>
      </c>
      <c r="D44" s="143">
        <v>34.516814136000001</v>
      </c>
      <c r="E44" s="143">
        <v>20.469922843490004</v>
      </c>
      <c r="F44" s="55">
        <v>14.046891292509997</v>
      </c>
      <c r="G44" s="170">
        <v>59.304206821742824</v>
      </c>
    </row>
    <row r="45" spans="1:7" ht="15" customHeight="1" x14ac:dyDescent="0.2">
      <c r="A45" s="2" t="s">
        <v>463</v>
      </c>
      <c r="B45" s="143">
        <v>33.480400000000003</v>
      </c>
      <c r="C45" s="143">
        <v>0</v>
      </c>
      <c r="D45" s="143">
        <v>33.480400000000003</v>
      </c>
      <c r="E45" s="143">
        <v>17.490039681180001</v>
      </c>
      <c r="F45" s="55">
        <v>15.990360318820002</v>
      </c>
      <c r="G45" s="170">
        <v>52.239637761735224</v>
      </c>
    </row>
    <row r="46" spans="1:7" ht="15" customHeight="1" x14ac:dyDescent="0.2">
      <c r="A46" s="2" t="s">
        <v>464</v>
      </c>
      <c r="B46" s="143">
        <v>21.612705000000002</v>
      </c>
      <c r="C46" s="143">
        <v>0</v>
      </c>
      <c r="D46" s="143">
        <v>21.612705000000002</v>
      </c>
      <c r="E46" s="143">
        <v>1.2587474118800002</v>
      </c>
      <c r="F46" s="55">
        <v>20.35395758812</v>
      </c>
      <c r="G46" s="170">
        <v>5.8241086059334082</v>
      </c>
    </row>
    <row r="47" spans="1:7" ht="15" customHeight="1" x14ac:dyDescent="0.2">
      <c r="A47" s="2" t="s">
        <v>417</v>
      </c>
      <c r="B47" s="143">
        <v>5.9429999999999996</v>
      </c>
      <c r="C47" s="143">
        <v>0</v>
      </c>
      <c r="D47" s="143">
        <v>5.9429999999999996</v>
      </c>
      <c r="E47" s="143">
        <v>19.522657096370001</v>
      </c>
      <c r="F47" s="55">
        <v>-13.579657096370001</v>
      </c>
      <c r="G47" s="170">
        <v>328.49835262274951</v>
      </c>
    </row>
    <row r="48" spans="1:7" ht="15" customHeight="1" x14ac:dyDescent="0.2">
      <c r="A48" s="2" t="s">
        <v>465</v>
      </c>
      <c r="B48" s="143">
        <v>4.24</v>
      </c>
      <c r="C48" s="143">
        <v>0</v>
      </c>
      <c r="D48" s="143">
        <v>4.24</v>
      </c>
      <c r="E48" s="143">
        <v>0</v>
      </c>
      <c r="F48" s="55">
        <v>4.24</v>
      </c>
      <c r="G48" s="170">
        <v>0</v>
      </c>
    </row>
    <row r="49" spans="1:7" ht="15" customHeight="1" x14ac:dyDescent="0.2">
      <c r="A49" s="2" t="s">
        <v>466</v>
      </c>
      <c r="B49" s="143">
        <v>4</v>
      </c>
      <c r="C49" s="143">
        <v>0</v>
      </c>
      <c r="D49" s="143">
        <v>4</v>
      </c>
      <c r="E49" s="143">
        <v>3.12685849528</v>
      </c>
      <c r="F49" s="55">
        <v>0.87314150471999996</v>
      </c>
      <c r="G49" s="170">
        <v>78.171462382000001</v>
      </c>
    </row>
    <row r="50" spans="1:7" ht="15" customHeight="1" x14ac:dyDescent="0.2">
      <c r="A50" s="2" t="s">
        <v>301</v>
      </c>
      <c r="B50" s="143">
        <v>2.3856999999999999</v>
      </c>
      <c r="C50" s="143">
        <v>0</v>
      </c>
      <c r="D50" s="143">
        <v>2.3856999999999999</v>
      </c>
      <c r="E50" s="143">
        <v>-3.7233399999999999E-3</v>
      </c>
      <c r="F50" s="55">
        <v>2.38942334</v>
      </c>
      <c r="G50" s="170">
        <v>-0.15606907825795363</v>
      </c>
    </row>
    <row r="51" spans="1:7" ht="15" customHeight="1" x14ac:dyDescent="0.2">
      <c r="A51" s="2" t="s">
        <v>429</v>
      </c>
      <c r="B51" s="143">
        <v>2.1486859599999999</v>
      </c>
      <c r="C51" s="143">
        <v>0</v>
      </c>
      <c r="D51" s="143">
        <v>2.1486859599999999</v>
      </c>
      <c r="E51" s="143">
        <v>1.8250860230000001</v>
      </c>
      <c r="F51" s="55">
        <v>0.32359993699999978</v>
      </c>
      <c r="G51" s="170">
        <v>84.939635524960579</v>
      </c>
    </row>
    <row r="52" spans="1:7" ht="15" customHeight="1" x14ac:dyDescent="0.2">
      <c r="A52" s="2" t="s">
        <v>467</v>
      </c>
      <c r="B52" s="143">
        <v>0.64200000000000002</v>
      </c>
      <c r="C52" s="143">
        <v>0</v>
      </c>
      <c r="D52" s="143">
        <v>0.64200000000000002</v>
      </c>
      <c r="E52" s="143">
        <v>0</v>
      </c>
      <c r="F52" s="55">
        <v>0.64200000000000002</v>
      </c>
      <c r="G52" s="170">
        <v>0</v>
      </c>
    </row>
    <row r="53" spans="1:7" ht="15" customHeight="1" x14ac:dyDescent="0.2">
      <c r="A53" s="2" t="s">
        <v>468</v>
      </c>
      <c r="B53" s="143">
        <v>0.61899999999999999</v>
      </c>
      <c r="C53" s="143">
        <v>0</v>
      </c>
      <c r="D53" s="143">
        <v>0.61899999999999999</v>
      </c>
      <c r="E53" s="143">
        <v>4.5857691100000004E-3</v>
      </c>
      <c r="F53" s="55">
        <v>0.61441423089000002</v>
      </c>
      <c r="G53" s="170">
        <v>0.74083507431340878</v>
      </c>
    </row>
    <row r="54" spans="1:7" ht="15" customHeight="1" x14ac:dyDescent="0.2">
      <c r="A54" s="2" t="s">
        <v>469</v>
      </c>
      <c r="B54" s="143">
        <v>0.252</v>
      </c>
      <c r="C54" s="143">
        <v>0</v>
      </c>
      <c r="D54" s="143">
        <v>0.252</v>
      </c>
      <c r="E54" s="143">
        <v>0</v>
      </c>
      <c r="F54" s="55">
        <v>0.252</v>
      </c>
      <c r="G54" s="170">
        <v>0</v>
      </c>
    </row>
    <row r="55" spans="1:7" ht="15" customHeight="1" x14ac:dyDescent="0.2">
      <c r="A55" s="2" t="s">
        <v>470</v>
      </c>
      <c r="B55" s="143">
        <v>0</v>
      </c>
      <c r="C55" s="143">
        <v>0</v>
      </c>
      <c r="D55" s="143">
        <v>0</v>
      </c>
      <c r="E55" s="143">
        <v>410.33200104506</v>
      </c>
      <c r="F55" s="55">
        <v>-410.33200104506</v>
      </c>
      <c r="G55" s="170">
        <v>0</v>
      </c>
    </row>
    <row r="56" spans="1:7" ht="15" customHeight="1" x14ac:dyDescent="0.2">
      <c r="A56" s="2" t="s">
        <v>471</v>
      </c>
      <c r="B56" s="143">
        <v>0</v>
      </c>
      <c r="C56" s="143">
        <v>0</v>
      </c>
      <c r="D56" s="143">
        <v>0</v>
      </c>
      <c r="E56" s="143">
        <v>10.45054219</v>
      </c>
      <c r="F56" s="55">
        <v>-10.45054219</v>
      </c>
      <c r="G56" s="170">
        <v>0</v>
      </c>
    </row>
    <row r="57" spans="1:7" ht="15" customHeight="1" x14ac:dyDescent="0.2">
      <c r="A57" s="2" t="s">
        <v>472</v>
      </c>
      <c r="B57" s="143">
        <v>0</v>
      </c>
      <c r="C57" s="143">
        <v>0</v>
      </c>
      <c r="D57" s="143">
        <v>0</v>
      </c>
      <c r="E57" s="143">
        <v>5.6550590400000003</v>
      </c>
      <c r="F57" s="55">
        <v>-5.6550590400000003</v>
      </c>
      <c r="G57" s="170">
        <v>0</v>
      </c>
    </row>
    <row r="58" spans="1:7" ht="15" customHeight="1" x14ac:dyDescent="0.2">
      <c r="A58" s="2" t="s">
        <v>409</v>
      </c>
      <c r="B58" s="143">
        <v>0</v>
      </c>
      <c r="C58" s="143">
        <v>0</v>
      </c>
      <c r="D58" s="143">
        <v>0</v>
      </c>
      <c r="E58" s="166">
        <v>6.0223215000000004E-2</v>
      </c>
      <c r="F58" s="55">
        <v>-6.0223215000000004E-2</v>
      </c>
      <c r="G58" s="170">
        <v>0</v>
      </c>
    </row>
    <row r="59" spans="1:7" ht="15" customHeight="1" x14ac:dyDescent="0.2">
      <c r="A59" s="2" t="s">
        <v>473</v>
      </c>
      <c r="B59" s="143">
        <v>0</v>
      </c>
      <c r="C59" s="143">
        <v>0</v>
      </c>
      <c r="D59" s="143">
        <v>0</v>
      </c>
      <c r="E59" s="166">
        <v>9.2016940000000005E-2</v>
      </c>
      <c r="F59" s="55">
        <v>-9.2016940000000005E-2</v>
      </c>
      <c r="G59" s="170">
        <v>0</v>
      </c>
    </row>
    <row r="60" spans="1:7" ht="15" customHeight="1" x14ac:dyDescent="0.2">
      <c r="A60" s="35" t="s">
        <v>72</v>
      </c>
      <c r="B60" s="144">
        <v>18119.471887411008</v>
      </c>
      <c r="C60" s="144">
        <v>0</v>
      </c>
      <c r="D60" s="144">
        <v>18119.471887411008</v>
      </c>
      <c r="E60" s="144">
        <v>12279.488142302022</v>
      </c>
      <c r="F60" s="144">
        <v>5839.9837451089825</v>
      </c>
      <c r="G60" s="131">
        <v>67.76956976783373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6" sqref="A6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265</v>
      </c>
    </row>
    <row r="6" spans="1:10" ht="12.75" x14ac:dyDescent="0.2">
      <c r="A6" s="58" t="str">
        <f>+'C1 Total ingresos'!A6</f>
        <v>Acumulado al mes de agosto de 2025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80" t="s">
        <v>1</v>
      </c>
      <c r="B9" s="183" t="s">
        <v>2</v>
      </c>
      <c r="C9" s="183"/>
      <c r="D9" s="183"/>
      <c r="E9" s="176" t="s">
        <v>500</v>
      </c>
      <c r="F9" s="177" t="s">
        <v>4</v>
      </c>
      <c r="G9" s="177" t="s">
        <v>5</v>
      </c>
    </row>
    <row r="10" spans="1:10" ht="12.75" customHeight="1" x14ac:dyDescent="0.2">
      <c r="A10" s="181"/>
      <c r="B10" s="4" t="s">
        <v>6</v>
      </c>
      <c r="C10" s="4" t="s">
        <v>7</v>
      </c>
      <c r="D10" s="4" t="s">
        <v>8</v>
      </c>
      <c r="E10" s="176"/>
      <c r="F10" s="177"/>
      <c r="G10" s="177"/>
    </row>
    <row r="11" spans="1:10" ht="12" thickBot="1" x14ac:dyDescent="0.25">
      <c r="A11" s="182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3941.6898533089998</v>
      </c>
      <c r="C12" s="143">
        <v>0</v>
      </c>
      <c r="D12" s="143">
        <v>3941.6898533089998</v>
      </c>
      <c r="E12" s="143">
        <v>2430.6236314970197</v>
      </c>
      <c r="F12" s="55">
        <v>1511.0662218119801</v>
      </c>
      <c r="G12" s="141">
        <v>61.664507405536774</v>
      </c>
      <c r="I12" s="33"/>
      <c r="J12" s="33"/>
    </row>
    <row r="13" spans="1:10" ht="14.25" customHeight="1" x14ac:dyDescent="0.2">
      <c r="A13" s="2" t="s">
        <v>75</v>
      </c>
      <c r="B13" s="143">
        <v>90</v>
      </c>
      <c r="C13" s="143">
        <v>0</v>
      </c>
      <c r="D13" s="143">
        <v>90</v>
      </c>
      <c r="E13" s="143">
        <v>76.031590309000009</v>
      </c>
      <c r="F13" s="55">
        <v>13.968409690999991</v>
      </c>
      <c r="G13" s="141">
        <v>84.479544787777783</v>
      </c>
    </row>
    <row r="14" spans="1:10" ht="15.75" customHeight="1" x14ac:dyDescent="0.2">
      <c r="A14" s="35" t="s">
        <v>76</v>
      </c>
      <c r="B14" s="144">
        <v>4031.6898533089998</v>
      </c>
      <c r="C14" s="144">
        <v>0</v>
      </c>
      <c r="D14" s="144">
        <v>4031.6898533089998</v>
      </c>
      <c r="E14" s="144">
        <v>2506.6552218060197</v>
      </c>
      <c r="F14" s="144">
        <v>1525.0346315029801</v>
      </c>
      <c r="G14" s="131">
        <v>62.173810809100019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baseColWidth="10" defaultRowHeight="12.75" x14ac:dyDescent="0.2"/>
  <cols>
    <col min="1" max="1" width="9.28515625" style="39" customWidth="1"/>
    <col min="2" max="2" width="76.5703125" style="39" bestFit="1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266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agosto de 2025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185" t="s">
        <v>78</v>
      </c>
      <c r="B9" s="188" t="s">
        <v>79</v>
      </c>
      <c r="C9" s="183" t="s">
        <v>2</v>
      </c>
      <c r="D9" s="183"/>
      <c r="E9" s="183"/>
      <c r="F9" s="184" t="s">
        <v>500</v>
      </c>
      <c r="G9" s="184" t="s">
        <v>4</v>
      </c>
      <c r="H9" s="177" t="s">
        <v>5</v>
      </c>
    </row>
    <row r="10" spans="1:8" x14ac:dyDescent="0.2">
      <c r="A10" s="186"/>
      <c r="B10" s="189"/>
      <c r="C10" s="4" t="s">
        <v>6</v>
      </c>
      <c r="D10" s="4" t="s">
        <v>7</v>
      </c>
      <c r="E10" s="4" t="s">
        <v>8</v>
      </c>
      <c r="F10" s="184"/>
      <c r="G10" s="184"/>
      <c r="H10" s="177"/>
    </row>
    <row r="11" spans="1:8" ht="13.5" thickBot="1" x14ac:dyDescent="0.25">
      <c r="A11" s="187"/>
      <c r="B11" s="190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x14ac:dyDescent="0.2">
      <c r="A12" s="31" t="s">
        <v>80</v>
      </c>
      <c r="B12" s="31" t="s">
        <v>335</v>
      </c>
      <c r="C12" s="32">
        <v>97940.56</v>
      </c>
      <c r="D12" s="32">
        <v>-24027.994365999999</v>
      </c>
      <c r="E12" s="32">
        <v>73912.565633999999</v>
      </c>
      <c r="F12" s="32">
        <v>7040.5453584999996</v>
      </c>
      <c r="G12" s="32">
        <v>66872.020275499992</v>
      </c>
      <c r="H12" s="40">
        <v>9.5255053022558425</v>
      </c>
    </row>
    <row r="13" spans="1:8" x14ac:dyDescent="0.2">
      <c r="A13" s="31" t="s">
        <v>81</v>
      </c>
      <c r="B13" s="31" t="s">
        <v>336</v>
      </c>
      <c r="C13" s="32">
        <v>259145.7439</v>
      </c>
      <c r="D13" s="32">
        <v>0</v>
      </c>
      <c r="E13" s="32">
        <v>259145.7439</v>
      </c>
      <c r="F13" s="32">
        <v>201554.97775476999</v>
      </c>
      <c r="G13" s="32">
        <v>57590.766145230009</v>
      </c>
      <c r="H13" s="40">
        <v>77.776688407642411</v>
      </c>
    </row>
    <row r="14" spans="1:8" x14ac:dyDescent="0.2">
      <c r="A14" s="31" t="s">
        <v>82</v>
      </c>
      <c r="B14" s="31" t="s">
        <v>486</v>
      </c>
      <c r="C14" s="32">
        <v>106286.006932</v>
      </c>
      <c r="D14" s="32">
        <v>0</v>
      </c>
      <c r="E14" s="32">
        <v>106286.006932</v>
      </c>
      <c r="F14" s="32">
        <v>15337.086126299999</v>
      </c>
      <c r="G14" s="32">
        <v>90948.920805700007</v>
      </c>
      <c r="H14" s="40">
        <v>14.430014419595619</v>
      </c>
    </row>
    <row r="15" spans="1:8" x14ac:dyDescent="0.2">
      <c r="A15" s="31" t="s">
        <v>83</v>
      </c>
      <c r="B15" s="31" t="s">
        <v>279</v>
      </c>
      <c r="C15" s="32">
        <v>16667.460999999999</v>
      </c>
      <c r="D15" s="32">
        <v>0</v>
      </c>
      <c r="E15" s="32">
        <v>16667.460999999999</v>
      </c>
      <c r="F15" s="32">
        <v>10549.71978023</v>
      </c>
      <c r="G15" s="32">
        <v>6117.7412197699996</v>
      </c>
      <c r="H15" s="40">
        <v>63.295302027285381</v>
      </c>
    </row>
    <row r="16" spans="1:8" x14ac:dyDescent="0.2">
      <c r="A16" s="31" t="s">
        <v>84</v>
      </c>
      <c r="B16" s="31" t="s">
        <v>337</v>
      </c>
      <c r="C16" s="32">
        <v>417827.870413</v>
      </c>
      <c r="D16" s="32">
        <v>0</v>
      </c>
      <c r="E16" s="32">
        <v>417827.870413</v>
      </c>
      <c r="F16" s="32">
        <v>227767.44380860002</v>
      </c>
      <c r="G16" s="32">
        <v>190060.42660439998</v>
      </c>
      <c r="H16" s="40">
        <v>54.512266877617421</v>
      </c>
    </row>
    <row r="17" spans="1:9" x14ac:dyDescent="0.2">
      <c r="A17" s="31" t="s">
        <v>85</v>
      </c>
      <c r="B17" s="31" t="s">
        <v>338</v>
      </c>
      <c r="C17" s="32">
        <v>544982.17795399996</v>
      </c>
      <c r="D17" s="32">
        <v>0</v>
      </c>
      <c r="E17" s="32">
        <v>544982.17795399996</v>
      </c>
      <c r="F17" s="32">
        <v>294942.83969866997</v>
      </c>
      <c r="G17" s="32">
        <v>250039.33825532999</v>
      </c>
      <c r="H17" s="40">
        <v>54.11972200741674</v>
      </c>
    </row>
    <row r="18" spans="1:9" x14ac:dyDescent="0.2">
      <c r="A18" s="31" t="s">
        <v>86</v>
      </c>
      <c r="B18" s="31" t="s">
        <v>270</v>
      </c>
      <c r="C18" s="32">
        <v>60102</v>
      </c>
      <c r="D18" s="32">
        <v>0</v>
      </c>
      <c r="E18" s="32">
        <v>60102</v>
      </c>
      <c r="F18" s="32">
        <v>47669.047682440003</v>
      </c>
      <c r="G18" s="32">
        <v>12432.952317559997</v>
      </c>
      <c r="H18" s="40">
        <v>79.313579718545142</v>
      </c>
    </row>
    <row r="19" spans="1:9" x14ac:dyDescent="0.2">
      <c r="A19" s="31" t="s">
        <v>87</v>
      </c>
      <c r="B19" s="31" t="s">
        <v>339</v>
      </c>
      <c r="C19" s="32">
        <v>986736.79113599996</v>
      </c>
      <c r="D19" s="32">
        <v>0</v>
      </c>
      <c r="E19" s="32">
        <v>986736.79113599996</v>
      </c>
      <c r="F19" s="32">
        <v>776035.06765889004</v>
      </c>
      <c r="G19" s="32">
        <v>210701.72347710992</v>
      </c>
      <c r="H19" s="40">
        <v>78.646613223518756</v>
      </c>
    </row>
    <row r="20" spans="1:9" x14ac:dyDescent="0.2">
      <c r="A20" s="31" t="s">
        <v>88</v>
      </c>
      <c r="B20" s="31" t="s">
        <v>340</v>
      </c>
      <c r="C20" s="32">
        <v>113753.66800000001</v>
      </c>
      <c r="D20" s="32">
        <v>0</v>
      </c>
      <c r="E20" s="32">
        <v>113753.66800000001</v>
      </c>
      <c r="F20" s="32">
        <v>82560.563372589997</v>
      </c>
      <c r="G20" s="32">
        <v>31193.104627410008</v>
      </c>
      <c r="H20" s="40">
        <v>72.578374679390549</v>
      </c>
    </row>
    <row r="21" spans="1:9" x14ac:dyDescent="0.2">
      <c r="A21" s="31" t="s">
        <v>89</v>
      </c>
      <c r="B21" s="31" t="s">
        <v>341</v>
      </c>
      <c r="C21" s="32">
        <v>35169</v>
      </c>
      <c r="D21" s="32">
        <v>0</v>
      </c>
      <c r="E21" s="32">
        <v>35169</v>
      </c>
      <c r="F21" s="32">
        <v>47762.421112999997</v>
      </c>
      <c r="G21" s="32">
        <v>-12593.421112999997</v>
      </c>
      <c r="H21" s="40">
        <v>135.80830024453351</v>
      </c>
    </row>
    <row r="22" spans="1:9" x14ac:dyDescent="0.2">
      <c r="A22" s="31" t="s">
        <v>90</v>
      </c>
      <c r="B22" s="31" t="s">
        <v>342</v>
      </c>
      <c r="C22" s="32">
        <v>17657.531999999999</v>
      </c>
      <c r="D22" s="32">
        <v>0</v>
      </c>
      <c r="E22" s="32">
        <v>17657.531999999999</v>
      </c>
      <c r="F22" s="32">
        <v>18997.583550179999</v>
      </c>
      <c r="G22" s="32">
        <v>-1340.05155018</v>
      </c>
      <c r="H22" s="40">
        <v>107.58912145921637</v>
      </c>
    </row>
    <row r="23" spans="1:9" x14ac:dyDescent="0.2">
      <c r="A23" s="31" t="s">
        <v>91</v>
      </c>
      <c r="B23" s="31" t="s">
        <v>343</v>
      </c>
      <c r="C23" s="32">
        <v>473061.929153</v>
      </c>
      <c r="D23" s="32">
        <v>0</v>
      </c>
      <c r="E23" s="32">
        <v>473061.929153</v>
      </c>
      <c r="F23" s="32">
        <v>395074.56818356999</v>
      </c>
      <c r="G23" s="32">
        <v>77987.36096943001</v>
      </c>
      <c r="H23" s="40">
        <v>83.514344282774246</v>
      </c>
    </row>
    <row r="24" spans="1:9" x14ac:dyDescent="0.2">
      <c r="A24" s="31" t="s">
        <v>92</v>
      </c>
      <c r="B24" s="31" t="s">
        <v>344</v>
      </c>
      <c r="C24" s="32">
        <v>428675</v>
      </c>
      <c r="D24" s="32">
        <v>0</v>
      </c>
      <c r="E24" s="32">
        <v>428675</v>
      </c>
      <c r="F24" s="32">
        <v>326272.21957010997</v>
      </c>
      <c r="G24" s="32">
        <v>102402.78042989003</v>
      </c>
      <c r="H24" s="40">
        <v>76.111790883562136</v>
      </c>
    </row>
    <row r="25" spans="1:9" x14ac:dyDescent="0.2">
      <c r="A25" s="31" t="s">
        <v>93</v>
      </c>
      <c r="B25" s="31" t="s">
        <v>345</v>
      </c>
      <c r="C25" s="32">
        <v>75041</v>
      </c>
      <c r="D25" s="32">
        <v>0</v>
      </c>
      <c r="E25" s="32">
        <v>75041</v>
      </c>
      <c r="F25" s="32">
        <v>56739.433365600002</v>
      </c>
      <c r="G25" s="32">
        <v>18301.566634399998</v>
      </c>
      <c r="H25" s="40">
        <v>75.611243674258077</v>
      </c>
    </row>
    <row r="26" spans="1:9" x14ac:dyDescent="0.2">
      <c r="A26" s="31" t="s">
        <v>94</v>
      </c>
      <c r="B26" s="31" t="s">
        <v>271</v>
      </c>
      <c r="C26" s="32">
        <v>3000</v>
      </c>
      <c r="D26" s="32">
        <v>0</v>
      </c>
      <c r="E26" s="32">
        <v>3000</v>
      </c>
      <c r="F26" s="32">
        <v>2120.2108051099999</v>
      </c>
      <c r="G26" s="32">
        <v>879.78919489000009</v>
      </c>
      <c r="H26" s="40">
        <v>70.673693503666669</v>
      </c>
    </row>
    <row r="27" spans="1:9" x14ac:dyDescent="0.2">
      <c r="A27" s="31" t="s">
        <v>95</v>
      </c>
      <c r="B27" s="31" t="s">
        <v>346</v>
      </c>
      <c r="C27" s="32">
        <v>58075</v>
      </c>
      <c r="D27" s="32">
        <v>0</v>
      </c>
      <c r="E27" s="32">
        <v>58075</v>
      </c>
      <c r="F27" s="32">
        <v>39298.8283667</v>
      </c>
      <c r="G27" s="32">
        <v>18776.1716333</v>
      </c>
      <c r="H27" s="40">
        <v>67.669097488936714</v>
      </c>
    </row>
    <row r="28" spans="1:9" x14ac:dyDescent="0.2">
      <c r="A28" s="31" t="s">
        <v>96</v>
      </c>
      <c r="B28" s="31" t="s">
        <v>347</v>
      </c>
      <c r="C28" s="32">
        <v>401381</v>
      </c>
      <c r="D28" s="32">
        <v>0</v>
      </c>
      <c r="E28" s="32">
        <v>401381</v>
      </c>
      <c r="F28" s="32">
        <v>285998.51068777003</v>
      </c>
      <c r="G28" s="32">
        <v>115382.48931222997</v>
      </c>
      <c r="H28" s="40">
        <v>71.253624533241492</v>
      </c>
    </row>
    <row r="29" spans="1:9" x14ac:dyDescent="0.2">
      <c r="A29" s="31" t="s">
        <v>97</v>
      </c>
      <c r="B29" s="31" t="s">
        <v>272</v>
      </c>
      <c r="C29" s="32">
        <v>312438.23535099998</v>
      </c>
      <c r="D29" s="32">
        <v>0</v>
      </c>
      <c r="E29" s="32">
        <v>312438.23535099998</v>
      </c>
      <c r="F29" s="32">
        <v>220684.33433412001</v>
      </c>
      <c r="G29" s="32">
        <v>91753.901016879972</v>
      </c>
      <c r="H29" s="40">
        <v>70.632947368364938</v>
      </c>
    </row>
    <row r="30" spans="1:9" x14ac:dyDescent="0.2">
      <c r="A30" s="31" t="s">
        <v>98</v>
      </c>
      <c r="B30" s="31" t="s">
        <v>348</v>
      </c>
      <c r="C30" s="32">
        <v>38059</v>
      </c>
      <c r="D30" s="32">
        <v>0</v>
      </c>
      <c r="E30" s="32">
        <v>38059</v>
      </c>
      <c r="F30" s="32">
        <v>37022.21480242</v>
      </c>
      <c r="G30" s="32">
        <v>1036.7851975800004</v>
      </c>
      <c r="H30" s="40">
        <v>97.275847506292862</v>
      </c>
    </row>
    <row r="31" spans="1:9" x14ac:dyDescent="0.2">
      <c r="A31" s="31" t="s">
        <v>99</v>
      </c>
      <c r="B31" s="31" t="s">
        <v>273</v>
      </c>
      <c r="C31" s="32">
        <v>518385</v>
      </c>
      <c r="D31" s="32">
        <v>38000</v>
      </c>
      <c r="E31" s="32">
        <v>556385</v>
      </c>
      <c r="F31" s="32">
        <v>309484.70131932001</v>
      </c>
      <c r="G31" s="32">
        <v>246900.29868067999</v>
      </c>
      <c r="H31" s="40">
        <v>55.624199307910892</v>
      </c>
    </row>
    <row r="32" spans="1:9" x14ac:dyDescent="0.2">
      <c r="A32" s="31" t="s">
        <v>100</v>
      </c>
      <c r="B32" s="31" t="s">
        <v>349</v>
      </c>
      <c r="C32" s="32">
        <v>1080626</v>
      </c>
      <c r="D32" s="32">
        <v>0</v>
      </c>
      <c r="E32" s="32">
        <v>1080626</v>
      </c>
      <c r="F32" s="32">
        <v>655522.35252517008</v>
      </c>
      <c r="G32" s="32">
        <v>425103.64747482992</v>
      </c>
      <c r="H32" s="40">
        <v>60.66135300512574</v>
      </c>
      <c r="I32" s="41"/>
    </row>
    <row r="33" spans="1:9" x14ac:dyDescent="0.2">
      <c r="A33" s="31" t="s">
        <v>101</v>
      </c>
      <c r="B33" s="31" t="s">
        <v>278</v>
      </c>
      <c r="C33" s="32">
        <v>107272.038176</v>
      </c>
      <c r="D33" s="32">
        <v>0</v>
      </c>
      <c r="E33" s="32">
        <v>107272.038176</v>
      </c>
      <c r="F33" s="32">
        <v>71868.010148059999</v>
      </c>
      <c r="G33" s="32">
        <v>35404.028027940003</v>
      </c>
      <c r="H33" s="40">
        <v>66.996033048376475</v>
      </c>
      <c r="I33" s="41"/>
    </row>
    <row r="34" spans="1:9" x14ac:dyDescent="0.2">
      <c r="A34" s="31" t="s">
        <v>102</v>
      </c>
      <c r="B34" s="31" t="s">
        <v>350</v>
      </c>
      <c r="C34" s="32">
        <v>7954.1340700000001</v>
      </c>
      <c r="D34" s="32">
        <v>0</v>
      </c>
      <c r="E34" s="32">
        <v>7954.1340700000001</v>
      </c>
      <c r="F34" s="32">
        <v>7706.97742586</v>
      </c>
      <c r="G34" s="32">
        <v>247.15664414000003</v>
      </c>
      <c r="H34" s="40">
        <v>96.892727203679129</v>
      </c>
      <c r="I34" s="41"/>
    </row>
    <row r="35" spans="1:9" x14ac:dyDescent="0.2">
      <c r="A35" s="31" t="s">
        <v>103</v>
      </c>
      <c r="B35" s="31" t="s">
        <v>351</v>
      </c>
      <c r="C35" s="32">
        <v>5181.9157299999997</v>
      </c>
      <c r="D35" s="32">
        <v>0</v>
      </c>
      <c r="E35" s="32">
        <v>5181.9157299999997</v>
      </c>
      <c r="F35" s="32">
        <v>820.48961988999997</v>
      </c>
      <c r="G35" s="32">
        <v>4361.4261101100001</v>
      </c>
      <c r="H35" s="40">
        <v>15.833712137383602</v>
      </c>
      <c r="I35" s="41"/>
    </row>
    <row r="36" spans="1:9" x14ac:dyDescent="0.2">
      <c r="A36" s="31" t="s">
        <v>104</v>
      </c>
      <c r="B36" s="31" t="s">
        <v>352</v>
      </c>
      <c r="C36" s="32">
        <v>3165.1941120000001</v>
      </c>
      <c r="D36" s="32">
        <v>0</v>
      </c>
      <c r="E36" s="32">
        <v>3165.1941120000001</v>
      </c>
      <c r="F36" s="32">
        <v>422.28077318999999</v>
      </c>
      <c r="G36" s="32">
        <v>2742.9133388099999</v>
      </c>
      <c r="H36" s="40">
        <v>13.341386286200699</v>
      </c>
      <c r="I36" s="41"/>
    </row>
    <row r="37" spans="1:9" x14ac:dyDescent="0.2">
      <c r="A37" s="31" t="s">
        <v>105</v>
      </c>
      <c r="B37" s="31" t="s">
        <v>353</v>
      </c>
      <c r="C37" s="32">
        <v>12885.256743</v>
      </c>
      <c r="D37" s="32">
        <v>0</v>
      </c>
      <c r="E37" s="32">
        <v>12885.256743</v>
      </c>
      <c r="F37" s="32">
        <v>5221.2533038199999</v>
      </c>
      <c r="G37" s="32">
        <v>7664.00343918</v>
      </c>
      <c r="H37" s="40">
        <v>40.521142946231784</v>
      </c>
      <c r="I37" s="41"/>
    </row>
    <row r="38" spans="1:9" x14ac:dyDescent="0.2">
      <c r="A38" s="31" t="s">
        <v>106</v>
      </c>
      <c r="B38" s="31" t="s">
        <v>354</v>
      </c>
      <c r="C38" s="32">
        <v>326211.74469100003</v>
      </c>
      <c r="D38" s="32">
        <v>0</v>
      </c>
      <c r="E38" s="32">
        <v>326211.74469100003</v>
      </c>
      <c r="F38" s="32">
        <v>245690.65703741001</v>
      </c>
      <c r="G38" s="32">
        <v>80521.087653590017</v>
      </c>
      <c r="H38" s="40">
        <v>75.31631249823252</v>
      </c>
      <c r="I38" s="41"/>
    </row>
    <row r="39" spans="1:9" x14ac:dyDescent="0.2">
      <c r="A39" s="31" t="s">
        <v>107</v>
      </c>
      <c r="B39" s="31" t="s">
        <v>355</v>
      </c>
      <c r="C39" s="32">
        <v>242764.05156200001</v>
      </c>
      <c r="D39" s="32">
        <v>0</v>
      </c>
      <c r="E39" s="32">
        <v>242764.05156200001</v>
      </c>
      <c r="F39" s="32">
        <v>116424.01419734</v>
      </c>
      <c r="G39" s="32">
        <v>126340.03736466001</v>
      </c>
      <c r="H39" s="40">
        <v>47.957682963454019</v>
      </c>
      <c r="I39" s="41"/>
    </row>
    <row r="40" spans="1:9" x14ac:dyDescent="0.2">
      <c r="A40" s="31" t="s">
        <v>108</v>
      </c>
      <c r="B40" s="31" t="s">
        <v>356</v>
      </c>
      <c r="C40" s="32">
        <v>66901.781000000003</v>
      </c>
      <c r="D40" s="32">
        <v>0</v>
      </c>
      <c r="E40" s="32">
        <v>66901.781000000003</v>
      </c>
      <c r="F40" s="32">
        <v>101762.52822575999</v>
      </c>
      <c r="G40" s="32">
        <v>-34860.747225759987</v>
      </c>
      <c r="H40" s="40">
        <v>152.10735305501058</v>
      </c>
      <c r="I40" s="41"/>
    </row>
    <row r="41" spans="1:9" x14ac:dyDescent="0.2">
      <c r="A41" s="31" t="s">
        <v>109</v>
      </c>
      <c r="B41" s="31" t="s">
        <v>357</v>
      </c>
      <c r="C41" s="32">
        <v>196225.45300000001</v>
      </c>
      <c r="D41" s="32">
        <v>0</v>
      </c>
      <c r="E41" s="32">
        <v>196225.45300000001</v>
      </c>
      <c r="F41" s="32">
        <v>134298.32341022999</v>
      </c>
      <c r="G41" s="32">
        <v>61927.129589770018</v>
      </c>
      <c r="H41" s="40">
        <v>68.440827301965754</v>
      </c>
      <c r="I41" s="41"/>
    </row>
    <row r="42" spans="1:9" x14ac:dyDescent="0.2">
      <c r="A42" s="31" t="s">
        <v>110</v>
      </c>
      <c r="B42" s="31" t="s">
        <v>358</v>
      </c>
      <c r="C42" s="32">
        <v>5217.259</v>
      </c>
      <c r="D42" s="32">
        <v>28000</v>
      </c>
      <c r="E42" s="32">
        <v>33217.258999999998</v>
      </c>
      <c r="F42" s="32">
        <v>28009.354654999999</v>
      </c>
      <c r="G42" s="32">
        <v>5207.904344999999</v>
      </c>
      <c r="H42" s="40">
        <v>84.321691488752876</v>
      </c>
      <c r="I42" s="41"/>
    </row>
    <row r="43" spans="1:9" x14ac:dyDescent="0.2">
      <c r="A43" s="31" t="s">
        <v>111</v>
      </c>
      <c r="B43" s="31" t="s">
        <v>274</v>
      </c>
      <c r="C43" s="32">
        <v>8426.2177840000004</v>
      </c>
      <c r="D43" s="32">
        <v>0</v>
      </c>
      <c r="E43" s="32">
        <v>8426.2177840000004</v>
      </c>
      <c r="F43" s="32">
        <v>5605.0800636399999</v>
      </c>
      <c r="G43" s="32">
        <v>2821.1377203600005</v>
      </c>
      <c r="H43" s="40">
        <v>66.519525216676982</v>
      </c>
      <c r="I43" s="41"/>
    </row>
    <row r="44" spans="1:9" x14ac:dyDescent="0.2">
      <c r="A44" s="31" t="s">
        <v>112</v>
      </c>
      <c r="B44" s="31" t="s">
        <v>359</v>
      </c>
      <c r="C44" s="32">
        <v>65096.508270999999</v>
      </c>
      <c r="D44" s="32">
        <v>0</v>
      </c>
      <c r="E44" s="32">
        <v>65096.508270999999</v>
      </c>
      <c r="F44" s="32">
        <v>61340.136345250001</v>
      </c>
      <c r="G44" s="32">
        <v>3756.3719257499979</v>
      </c>
      <c r="H44" s="40">
        <v>94.229533925057794</v>
      </c>
      <c r="I44" s="41"/>
    </row>
    <row r="45" spans="1:9" x14ac:dyDescent="0.2">
      <c r="A45" s="31" t="s">
        <v>113</v>
      </c>
      <c r="B45" s="31" t="s">
        <v>360</v>
      </c>
      <c r="C45" s="32">
        <v>8172.8954210000002</v>
      </c>
      <c r="D45" s="32">
        <v>0</v>
      </c>
      <c r="E45" s="32">
        <v>8172.8954210000002</v>
      </c>
      <c r="F45" s="32">
        <v>8209.5376201300005</v>
      </c>
      <c r="G45" s="32">
        <v>-36.642199130000336</v>
      </c>
      <c r="H45" s="40">
        <v>100.44833803985608</v>
      </c>
      <c r="I45" s="41"/>
    </row>
    <row r="46" spans="1:9" x14ac:dyDescent="0.2">
      <c r="A46" s="31" t="s">
        <v>114</v>
      </c>
      <c r="B46" s="31" t="s">
        <v>361</v>
      </c>
      <c r="C46" s="32">
        <v>3450100.3610820002</v>
      </c>
      <c r="D46" s="32">
        <v>0</v>
      </c>
      <c r="E46" s="32">
        <v>3450100.3610820002</v>
      </c>
      <c r="F46" s="32">
        <v>4860181.7365956204</v>
      </c>
      <c r="G46" s="32">
        <v>-1410081.3755136202</v>
      </c>
      <c r="H46" s="40">
        <v>140.87073499135542</v>
      </c>
      <c r="I46" s="41"/>
    </row>
    <row r="47" spans="1:9" x14ac:dyDescent="0.2">
      <c r="A47" s="31" t="s">
        <v>115</v>
      </c>
      <c r="B47" s="31" t="s">
        <v>362</v>
      </c>
      <c r="C47" s="32">
        <v>489131.68599999999</v>
      </c>
      <c r="D47" s="32">
        <v>0</v>
      </c>
      <c r="E47" s="32">
        <v>489131.68599999999</v>
      </c>
      <c r="F47" s="32">
        <v>473256.35325455997</v>
      </c>
      <c r="G47" s="32">
        <v>15875.332745440013</v>
      </c>
      <c r="H47" s="40">
        <v>96.754384718915958</v>
      </c>
      <c r="I47" s="41"/>
    </row>
    <row r="48" spans="1:9" x14ac:dyDescent="0.2">
      <c r="A48" s="31" t="s">
        <v>116</v>
      </c>
      <c r="B48" s="31" t="s">
        <v>275</v>
      </c>
      <c r="C48" s="32">
        <v>27433.185022999998</v>
      </c>
      <c r="D48" s="32">
        <v>0</v>
      </c>
      <c r="E48" s="32">
        <v>27433.185022999998</v>
      </c>
      <c r="F48" s="32">
        <v>20355.04495494</v>
      </c>
      <c r="G48" s="32">
        <v>7078.1400680599982</v>
      </c>
      <c r="H48" s="40">
        <v>74.198620896094695</v>
      </c>
      <c r="I48" s="41"/>
    </row>
    <row r="49" spans="1:9" x14ac:dyDescent="0.2">
      <c r="A49" s="31" t="s">
        <v>117</v>
      </c>
      <c r="B49" s="31" t="s">
        <v>363</v>
      </c>
      <c r="C49" s="32">
        <v>1733.762853</v>
      </c>
      <c r="D49" s="32">
        <v>0</v>
      </c>
      <c r="E49" s="32">
        <v>1733.762853</v>
      </c>
      <c r="F49" s="32">
        <v>253.08839800000001</v>
      </c>
      <c r="G49" s="32">
        <v>1480.6744549999999</v>
      </c>
      <c r="H49" s="40">
        <v>14.59763643926682</v>
      </c>
      <c r="I49" s="41"/>
    </row>
    <row r="50" spans="1:9" x14ac:dyDescent="0.2">
      <c r="A50" s="31" t="s">
        <v>118</v>
      </c>
      <c r="B50" s="31" t="s">
        <v>364</v>
      </c>
      <c r="C50" s="32">
        <v>4700.4557610000002</v>
      </c>
      <c r="D50" s="32">
        <v>0</v>
      </c>
      <c r="E50" s="32">
        <v>4700.4557610000002</v>
      </c>
      <c r="F50" s="32">
        <v>5031.5324930699999</v>
      </c>
      <c r="G50" s="32">
        <v>-331.07673206999971</v>
      </c>
      <c r="H50" s="40">
        <v>107.04350277726185</v>
      </c>
      <c r="I50" s="41"/>
    </row>
    <row r="51" spans="1:9" x14ac:dyDescent="0.2">
      <c r="A51" s="31" t="s">
        <v>119</v>
      </c>
      <c r="B51" s="31" t="s">
        <v>365</v>
      </c>
      <c r="C51" s="32">
        <v>18744.949132999998</v>
      </c>
      <c r="D51" s="32">
        <v>0</v>
      </c>
      <c r="E51" s="32">
        <v>18744.949132999998</v>
      </c>
      <c r="F51" s="32">
        <v>10453.45230024</v>
      </c>
      <c r="G51" s="32">
        <v>8291.4968327599981</v>
      </c>
      <c r="H51" s="40">
        <v>55.766768029457957</v>
      </c>
      <c r="I51" s="41"/>
    </row>
    <row r="52" spans="1:9" x14ac:dyDescent="0.2">
      <c r="A52" s="31" t="s">
        <v>120</v>
      </c>
      <c r="B52" s="31" t="s">
        <v>366</v>
      </c>
      <c r="C52" s="32">
        <v>7057.0499589999999</v>
      </c>
      <c r="D52" s="32">
        <v>0</v>
      </c>
      <c r="E52" s="32">
        <v>7057.0499589999999</v>
      </c>
      <c r="F52" s="32">
        <v>2159.5382359999999</v>
      </c>
      <c r="G52" s="32">
        <v>4897.5117229999996</v>
      </c>
      <c r="H52" s="40">
        <v>30.601147059273636</v>
      </c>
      <c r="I52" s="41"/>
    </row>
    <row r="53" spans="1:9" x14ac:dyDescent="0.2">
      <c r="A53" s="31" t="s">
        <v>121</v>
      </c>
      <c r="B53" s="31" t="s">
        <v>367</v>
      </c>
      <c r="C53" s="32">
        <v>1680930.986918</v>
      </c>
      <c r="D53" s="32">
        <v>0</v>
      </c>
      <c r="E53" s="32">
        <v>1680930.986918</v>
      </c>
      <c r="F53" s="32">
        <v>1363764.3350862099</v>
      </c>
      <c r="G53" s="32">
        <v>317166.65183179011</v>
      </c>
      <c r="H53" s="40">
        <v>81.13148878209941</v>
      </c>
      <c r="I53" s="41"/>
    </row>
    <row r="54" spans="1:9" x14ac:dyDescent="0.2">
      <c r="A54" s="31" t="s">
        <v>122</v>
      </c>
      <c r="B54" s="31" t="s">
        <v>368</v>
      </c>
      <c r="C54" s="32">
        <v>56850.847000000002</v>
      </c>
      <c r="D54" s="32">
        <v>0</v>
      </c>
      <c r="E54" s="32">
        <v>56850.847000000002</v>
      </c>
      <c r="F54" s="32">
        <v>51072.56558332</v>
      </c>
      <c r="G54" s="32">
        <v>5778.2814166800017</v>
      </c>
      <c r="H54" s="40">
        <v>89.836068024316333</v>
      </c>
      <c r="I54" s="41"/>
    </row>
    <row r="55" spans="1:9" x14ac:dyDescent="0.2">
      <c r="A55" s="31" t="s">
        <v>123</v>
      </c>
      <c r="B55" s="31" t="s">
        <v>369</v>
      </c>
      <c r="C55" s="32">
        <v>49339.167999999998</v>
      </c>
      <c r="D55" s="32">
        <v>0</v>
      </c>
      <c r="E55" s="32">
        <v>49339.167999999998</v>
      </c>
      <c r="F55" s="32">
        <v>45373.721661330004</v>
      </c>
      <c r="G55" s="32">
        <v>3965.4463386699936</v>
      </c>
      <c r="H55" s="40">
        <v>91.962883649213552</v>
      </c>
      <c r="I55" s="41"/>
    </row>
    <row r="56" spans="1:9" x14ac:dyDescent="0.2">
      <c r="A56" s="31" t="s">
        <v>124</v>
      </c>
      <c r="B56" s="31" t="s">
        <v>370</v>
      </c>
      <c r="C56" s="32">
        <v>175005.141</v>
      </c>
      <c r="D56" s="32">
        <v>0</v>
      </c>
      <c r="E56" s="32">
        <v>175005.141</v>
      </c>
      <c r="F56" s="32">
        <v>156341.49109525001</v>
      </c>
      <c r="G56" s="32">
        <v>18663.649904749996</v>
      </c>
      <c r="H56" s="40">
        <v>89.335370493630236</v>
      </c>
      <c r="I56" s="41"/>
    </row>
    <row r="57" spans="1:9" x14ac:dyDescent="0.2">
      <c r="A57" s="31" t="s">
        <v>125</v>
      </c>
      <c r="B57" s="31" t="s">
        <v>371</v>
      </c>
      <c r="C57" s="32">
        <v>136953.29029599999</v>
      </c>
      <c r="D57" s="32">
        <v>0</v>
      </c>
      <c r="E57" s="32">
        <v>136953.29029599999</v>
      </c>
      <c r="F57" s="32">
        <v>39030.74032805</v>
      </c>
      <c r="G57" s="32">
        <v>97922.549967949992</v>
      </c>
      <c r="H57" s="40">
        <v>28.499308226689589</v>
      </c>
      <c r="I57" s="41"/>
    </row>
    <row r="58" spans="1:9" x14ac:dyDescent="0.2">
      <c r="A58" s="31" t="s">
        <v>126</v>
      </c>
      <c r="B58" s="31" t="s">
        <v>372</v>
      </c>
      <c r="C58" s="32">
        <v>1251219.2268449999</v>
      </c>
      <c r="D58" s="32">
        <v>0</v>
      </c>
      <c r="E58" s="32">
        <v>1251219.2268449999</v>
      </c>
      <c r="F58" s="32">
        <v>865860.33019361994</v>
      </c>
      <c r="G58" s="32">
        <v>385358.89665138</v>
      </c>
      <c r="H58" s="40">
        <v>69.201328721340218</v>
      </c>
      <c r="I58" s="41"/>
    </row>
    <row r="59" spans="1:9" x14ac:dyDescent="0.2">
      <c r="A59" s="31" t="s">
        <v>127</v>
      </c>
      <c r="B59" s="31" t="s">
        <v>373</v>
      </c>
      <c r="C59" s="32">
        <v>3121360.8347740001</v>
      </c>
      <c r="D59" s="32">
        <v>0</v>
      </c>
      <c r="E59" s="32">
        <v>3121360.8347740001</v>
      </c>
      <c r="F59" s="32">
        <v>1880769.1414938301</v>
      </c>
      <c r="G59" s="32">
        <v>1240591.69328017</v>
      </c>
      <c r="H59" s="40">
        <v>60.254781201225839</v>
      </c>
      <c r="I59" s="41"/>
    </row>
    <row r="60" spans="1:9" x14ac:dyDescent="0.2">
      <c r="A60" s="31" t="s">
        <v>128</v>
      </c>
      <c r="B60" s="31" t="s">
        <v>374</v>
      </c>
      <c r="C60" s="32">
        <v>296617.52926799998</v>
      </c>
      <c r="D60" s="32">
        <v>0</v>
      </c>
      <c r="E60" s="32">
        <v>296617.52926799998</v>
      </c>
      <c r="F60" s="32">
        <v>182328.06446344001</v>
      </c>
      <c r="G60" s="32">
        <v>114289.46480455998</v>
      </c>
      <c r="H60" s="40">
        <v>61.469079360681647</v>
      </c>
      <c r="I60" s="41"/>
    </row>
    <row r="61" spans="1:9" x14ac:dyDescent="0.2">
      <c r="A61" s="31" t="s">
        <v>129</v>
      </c>
      <c r="B61" s="31" t="s">
        <v>375</v>
      </c>
      <c r="C61" s="32">
        <v>204099.794437</v>
      </c>
      <c r="D61" s="32">
        <v>0</v>
      </c>
      <c r="E61" s="32">
        <v>204099.794437</v>
      </c>
      <c r="F61" s="32">
        <v>185461.20182349</v>
      </c>
      <c r="G61" s="32">
        <v>18638.592613510002</v>
      </c>
      <c r="H61" s="40">
        <v>90.867902309787368</v>
      </c>
      <c r="I61" s="41"/>
    </row>
    <row r="62" spans="1:9" x14ac:dyDescent="0.2">
      <c r="A62" s="31" t="s">
        <v>130</v>
      </c>
      <c r="B62" s="31" t="s">
        <v>376</v>
      </c>
      <c r="C62" s="32">
        <v>97515.357101000001</v>
      </c>
      <c r="D62" s="32">
        <v>0</v>
      </c>
      <c r="E62" s="32">
        <v>97515.357101000001</v>
      </c>
      <c r="F62" s="32">
        <v>18533.82053791</v>
      </c>
      <c r="G62" s="32">
        <v>78981.536563090005</v>
      </c>
      <c r="H62" s="40">
        <v>19.006053086298895</v>
      </c>
      <c r="I62" s="41"/>
    </row>
    <row r="63" spans="1:9" x14ac:dyDescent="0.2">
      <c r="A63" s="31" t="s">
        <v>131</v>
      </c>
      <c r="B63" s="31" t="s">
        <v>377</v>
      </c>
      <c r="C63" s="32">
        <v>19572.818033</v>
      </c>
      <c r="D63" s="32">
        <v>0</v>
      </c>
      <c r="E63" s="32">
        <v>19572.818033</v>
      </c>
      <c r="F63" s="32">
        <v>15972.61405928</v>
      </c>
      <c r="G63" s="32">
        <v>3600.2039737199993</v>
      </c>
      <c r="H63" s="40">
        <v>81.606103078003315</v>
      </c>
      <c r="I63" s="41"/>
    </row>
    <row r="64" spans="1:9" x14ac:dyDescent="0.2">
      <c r="A64" s="31" t="s">
        <v>132</v>
      </c>
      <c r="B64" s="31" t="s">
        <v>378</v>
      </c>
      <c r="C64" s="32">
        <v>256564.41474499999</v>
      </c>
      <c r="D64" s="32">
        <v>0</v>
      </c>
      <c r="E64" s="32">
        <v>256564.41474499999</v>
      </c>
      <c r="F64" s="32">
        <v>193886.16236043</v>
      </c>
      <c r="G64" s="32">
        <v>62678.252384569991</v>
      </c>
      <c r="H64" s="40">
        <v>75.570169211943877</v>
      </c>
      <c r="I64" s="41"/>
    </row>
    <row r="65" spans="1:9" x14ac:dyDescent="0.2">
      <c r="A65" s="31" t="s">
        <v>133</v>
      </c>
      <c r="B65" s="31" t="s">
        <v>379</v>
      </c>
      <c r="C65" s="32">
        <v>14685.380447</v>
      </c>
      <c r="D65" s="32">
        <v>0</v>
      </c>
      <c r="E65" s="32">
        <v>14685.380447</v>
      </c>
      <c r="F65" s="32">
        <v>11177.33965254</v>
      </c>
      <c r="G65" s="32">
        <v>3508.0407944599992</v>
      </c>
      <c r="H65" s="40">
        <v>76.112019657096198</v>
      </c>
      <c r="I65" s="41"/>
    </row>
    <row r="66" spans="1:9" x14ac:dyDescent="0.2">
      <c r="A66" s="31" t="s">
        <v>134</v>
      </c>
      <c r="B66" s="31" t="s">
        <v>380</v>
      </c>
      <c r="C66" s="32">
        <v>2619.7600000000002</v>
      </c>
      <c r="D66" s="32">
        <v>0</v>
      </c>
      <c r="E66" s="32">
        <v>2619.7600000000002</v>
      </c>
      <c r="F66" s="32">
        <v>2183.2057379899998</v>
      </c>
      <c r="G66" s="32">
        <v>436.55426201000046</v>
      </c>
      <c r="H66" s="40">
        <v>83.336097123018888</v>
      </c>
      <c r="I66" s="41"/>
    </row>
    <row r="67" spans="1:9" x14ac:dyDescent="0.2">
      <c r="A67" s="31" t="s">
        <v>135</v>
      </c>
      <c r="B67" s="31" t="s">
        <v>381</v>
      </c>
      <c r="C67" s="32">
        <v>38845.955000000002</v>
      </c>
      <c r="D67" s="32">
        <v>0</v>
      </c>
      <c r="E67" s="32">
        <v>38845.955000000002</v>
      </c>
      <c r="F67" s="32">
        <v>18031.596172779999</v>
      </c>
      <c r="G67" s="32">
        <v>20814.358827220003</v>
      </c>
      <c r="H67" s="40">
        <v>46.418207951844657</v>
      </c>
      <c r="I67" s="41"/>
    </row>
    <row r="68" spans="1:9" x14ac:dyDescent="0.2">
      <c r="A68" s="31" t="s">
        <v>136</v>
      </c>
      <c r="B68" s="31" t="s">
        <v>382</v>
      </c>
      <c r="C68" s="32">
        <v>7338.7992100000001</v>
      </c>
      <c r="D68" s="32">
        <v>0</v>
      </c>
      <c r="E68" s="32">
        <v>7338.7992100000001</v>
      </c>
      <c r="F68" s="32">
        <v>2484.1830077499999</v>
      </c>
      <c r="G68" s="32">
        <v>4854.6162022500002</v>
      </c>
      <c r="H68" s="40">
        <v>33.84999284848945</v>
      </c>
      <c r="I68" s="41"/>
    </row>
    <row r="69" spans="1:9" x14ac:dyDescent="0.2">
      <c r="A69" s="31" t="s">
        <v>137</v>
      </c>
      <c r="B69" s="31" t="s">
        <v>276</v>
      </c>
      <c r="C69" s="32">
        <v>273268.706366</v>
      </c>
      <c r="D69" s="32">
        <v>0</v>
      </c>
      <c r="E69" s="32">
        <v>273268.706366</v>
      </c>
      <c r="F69" s="32">
        <v>186679.29202123999</v>
      </c>
      <c r="G69" s="32">
        <v>86589.414344760007</v>
      </c>
      <c r="H69" s="40">
        <v>68.313454000551658</v>
      </c>
      <c r="I69" s="41"/>
    </row>
    <row r="70" spans="1:9" x14ac:dyDescent="0.2">
      <c r="A70" s="31" t="s">
        <v>138</v>
      </c>
      <c r="B70" s="31" t="s">
        <v>383</v>
      </c>
      <c r="C70" s="32">
        <v>10624.5</v>
      </c>
      <c r="D70" s="32">
        <v>0</v>
      </c>
      <c r="E70" s="32">
        <v>10624.5</v>
      </c>
      <c r="F70" s="32">
        <v>6304.7793099399996</v>
      </c>
      <c r="G70" s="32">
        <v>4319.7206900600004</v>
      </c>
      <c r="H70" s="40">
        <v>59.341891947291636</v>
      </c>
      <c r="I70" s="41"/>
    </row>
    <row r="71" spans="1:9" x14ac:dyDescent="0.2">
      <c r="A71" s="31" t="s">
        <v>139</v>
      </c>
      <c r="B71" s="31" t="s">
        <v>384</v>
      </c>
      <c r="C71" s="32">
        <v>8549.5699449999993</v>
      </c>
      <c r="D71" s="32">
        <v>0</v>
      </c>
      <c r="E71" s="32">
        <v>8549.5699449999993</v>
      </c>
      <c r="F71" s="32">
        <v>4276.9067930000001</v>
      </c>
      <c r="G71" s="32">
        <v>4272.6631519999992</v>
      </c>
      <c r="H71" s="40">
        <v>50.024817862344541</v>
      </c>
      <c r="I71" s="41"/>
    </row>
    <row r="72" spans="1:9" x14ac:dyDescent="0.2">
      <c r="A72" s="31" t="s">
        <v>140</v>
      </c>
      <c r="B72" s="31" t="s">
        <v>385</v>
      </c>
      <c r="C72" s="32">
        <v>3148.7669989999999</v>
      </c>
      <c r="D72" s="32">
        <v>0</v>
      </c>
      <c r="E72" s="32">
        <v>3148.7669989999999</v>
      </c>
      <c r="F72" s="32">
        <v>2101.4917959999998</v>
      </c>
      <c r="G72" s="32">
        <v>1047.2752030000001</v>
      </c>
      <c r="H72" s="40">
        <v>66.740149292323039</v>
      </c>
      <c r="I72" s="41"/>
    </row>
    <row r="73" spans="1:9" x14ac:dyDescent="0.2">
      <c r="A73" s="31" t="s">
        <v>141</v>
      </c>
      <c r="B73" s="31" t="s">
        <v>386</v>
      </c>
      <c r="C73" s="32">
        <v>224880.20199999999</v>
      </c>
      <c r="D73" s="32">
        <v>0</v>
      </c>
      <c r="E73" s="32">
        <v>224880.20199999999</v>
      </c>
      <c r="F73" s="32">
        <v>24551.596075240002</v>
      </c>
      <c r="G73" s="32">
        <v>200328.60592475999</v>
      </c>
      <c r="H73" s="40">
        <v>10.917633414096633</v>
      </c>
      <c r="I73" s="41"/>
    </row>
    <row r="74" spans="1:9" x14ac:dyDescent="0.2">
      <c r="A74" s="31" t="s">
        <v>142</v>
      </c>
      <c r="B74" s="31" t="s">
        <v>387</v>
      </c>
      <c r="C74" s="32">
        <v>371669.99213899998</v>
      </c>
      <c r="D74" s="32">
        <v>0</v>
      </c>
      <c r="E74" s="32">
        <v>371669.99213899998</v>
      </c>
      <c r="F74" s="32">
        <v>136205.73146032999</v>
      </c>
      <c r="G74" s="32">
        <v>235464.26067866999</v>
      </c>
      <c r="H74" s="40">
        <v>36.646954110137237</v>
      </c>
      <c r="I74" s="41"/>
    </row>
    <row r="75" spans="1:9" x14ac:dyDescent="0.2">
      <c r="A75" s="31" t="s">
        <v>143</v>
      </c>
      <c r="B75" s="31" t="s">
        <v>277</v>
      </c>
      <c r="C75" s="32">
        <v>29549.414000000001</v>
      </c>
      <c r="D75" s="32">
        <v>0</v>
      </c>
      <c r="E75" s="32">
        <v>29549.414000000001</v>
      </c>
      <c r="F75" s="32">
        <v>14017.039202440001</v>
      </c>
      <c r="G75" s="32">
        <v>15532.37479756</v>
      </c>
      <c r="H75" s="40">
        <v>47.435929532951143</v>
      </c>
      <c r="I75" s="41"/>
    </row>
    <row r="76" spans="1:9" x14ac:dyDescent="0.2">
      <c r="A76" s="31" t="s">
        <v>144</v>
      </c>
      <c r="B76" s="31" t="s">
        <v>388</v>
      </c>
      <c r="C76" s="32">
        <v>1834.2164600000001</v>
      </c>
      <c r="D76" s="32">
        <v>0</v>
      </c>
      <c r="E76" s="32">
        <v>1834.2164600000001</v>
      </c>
      <c r="F76" s="32">
        <v>1083.4574359999999</v>
      </c>
      <c r="G76" s="32">
        <v>750.75902400000018</v>
      </c>
      <c r="H76" s="40">
        <v>59.069224359702879</v>
      </c>
      <c r="I76" s="41"/>
    </row>
    <row r="77" spans="1:9" x14ac:dyDescent="0.2">
      <c r="A77" s="31" t="s">
        <v>145</v>
      </c>
      <c r="B77" s="31" t="s">
        <v>389</v>
      </c>
      <c r="C77" s="32">
        <v>3070410.3288670001</v>
      </c>
      <c r="D77" s="32">
        <v>0</v>
      </c>
      <c r="E77" s="32">
        <v>3070410.3288670001</v>
      </c>
      <c r="F77" s="32">
        <v>2104025.2550270101</v>
      </c>
      <c r="G77" s="32">
        <v>966385.07383998996</v>
      </c>
      <c r="H77" s="40">
        <v>68.525865590199729</v>
      </c>
      <c r="I77" s="41"/>
    </row>
    <row r="78" spans="1:9" x14ac:dyDescent="0.2">
      <c r="A78" s="31" t="s">
        <v>146</v>
      </c>
      <c r="B78" s="31" t="s">
        <v>390</v>
      </c>
      <c r="C78" s="32">
        <v>175999.60200000001</v>
      </c>
      <c r="D78" s="32">
        <v>41966.622134999998</v>
      </c>
      <c r="E78" s="32">
        <v>217966.224135</v>
      </c>
      <c r="F78" s="32">
        <v>149782.59693951998</v>
      </c>
      <c r="G78" s="32">
        <v>68183.627195480018</v>
      </c>
      <c r="H78" s="40">
        <v>68.718260149678201</v>
      </c>
      <c r="I78" s="41"/>
    </row>
    <row r="79" spans="1:9" x14ac:dyDescent="0.2">
      <c r="A79" s="31" t="s">
        <v>147</v>
      </c>
      <c r="B79" s="31" t="s">
        <v>391</v>
      </c>
      <c r="C79" s="32">
        <v>141164.458446</v>
      </c>
      <c r="D79" s="32">
        <v>0</v>
      </c>
      <c r="E79" s="32">
        <v>141164.458446</v>
      </c>
      <c r="F79" s="32">
        <v>47066.266570319996</v>
      </c>
      <c r="G79" s="32">
        <v>94098.191875680001</v>
      </c>
      <c r="H79" s="40">
        <v>33.341442377526192</v>
      </c>
      <c r="I79" s="41"/>
    </row>
    <row r="80" spans="1:9" x14ac:dyDescent="0.2">
      <c r="A80" s="31" t="s">
        <v>148</v>
      </c>
      <c r="B80" s="31" t="s">
        <v>392</v>
      </c>
      <c r="C80" s="32">
        <v>66187.472034000006</v>
      </c>
      <c r="D80" s="32">
        <v>0</v>
      </c>
      <c r="E80" s="32">
        <v>66187.472034000006</v>
      </c>
      <c r="F80" s="32">
        <v>407014.55557045003</v>
      </c>
      <c r="G80" s="32">
        <v>-340827.08353645005</v>
      </c>
      <c r="H80" s="40">
        <v>614.94198684816024</v>
      </c>
      <c r="I80" s="41"/>
    </row>
    <row r="81" spans="1:9" x14ac:dyDescent="0.2">
      <c r="A81" s="31" t="s">
        <v>149</v>
      </c>
      <c r="B81" s="31" t="s">
        <v>393</v>
      </c>
      <c r="C81" s="32">
        <v>0</v>
      </c>
      <c r="D81" s="32">
        <v>0</v>
      </c>
      <c r="E81" s="32">
        <v>0</v>
      </c>
      <c r="F81" s="32">
        <v>-634.34827700000005</v>
      </c>
      <c r="G81" s="32">
        <v>634.34827700000005</v>
      </c>
      <c r="H81" s="40">
        <v>0</v>
      </c>
      <c r="I81" s="41"/>
    </row>
    <row r="82" spans="1:9" x14ac:dyDescent="0.2">
      <c r="A82" s="31" t="s">
        <v>150</v>
      </c>
      <c r="B82" s="31" t="s">
        <v>393</v>
      </c>
      <c r="C82" s="32">
        <v>4420088.4605869995</v>
      </c>
      <c r="D82" s="32">
        <v>0</v>
      </c>
      <c r="E82" s="32">
        <v>4420088.4605869995</v>
      </c>
      <c r="F82" s="32">
        <v>2992322.09682906</v>
      </c>
      <c r="G82" s="32">
        <v>1427766.3637579395</v>
      </c>
      <c r="H82" s="40">
        <v>67.698240058111224</v>
      </c>
      <c r="I82" s="41"/>
    </row>
    <row r="83" spans="1:9" x14ac:dyDescent="0.2">
      <c r="A83" s="31" t="s">
        <v>151</v>
      </c>
      <c r="B83" s="31" t="s">
        <v>394</v>
      </c>
      <c r="C83" s="32">
        <v>397.98269299999998</v>
      </c>
      <c r="D83" s="32">
        <v>0</v>
      </c>
      <c r="E83" s="32">
        <v>397.98269299999998</v>
      </c>
      <c r="F83" s="32">
        <v>12.10428235</v>
      </c>
      <c r="G83" s="32">
        <v>385.87841064999998</v>
      </c>
      <c r="H83" s="40">
        <v>3.0414092278128289</v>
      </c>
      <c r="I83" s="41"/>
    </row>
    <row r="84" spans="1:9" x14ac:dyDescent="0.2">
      <c r="A84" s="31" t="s">
        <v>152</v>
      </c>
      <c r="B84" s="31" t="s">
        <v>395</v>
      </c>
      <c r="C84" s="32">
        <v>1784.015576</v>
      </c>
      <c r="D84" s="32">
        <v>0</v>
      </c>
      <c r="E84" s="32">
        <v>1784.015576</v>
      </c>
      <c r="F84" s="32">
        <v>1364.0464459899999</v>
      </c>
      <c r="G84" s="32">
        <v>419.96913001000007</v>
      </c>
      <c r="H84" s="40">
        <v>76.459335015918043</v>
      </c>
    </row>
    <row r="85" spans="1:9" x14ac:dyDescent="0.2">
      <c r="A85" s="13" t="s">
        <v>153</v>
      </c>
      <c r="B85" s="13"/>
      <c r="C85" s="142">
        <v>27308463.866396002</v>
      </c>
      <c r="D85" s="142">
        <v>83938.627768999999</v>
      </c>
      <c r="E85" s="142">
        <v>27392402.494165</v>
      </c>
      <c r="F85" s="142">
        <v>21325947.439661182</v>
      </c>
      <c r="G85" s="142">
        <v>6066455.0545038199</v>
      </c>
      <c r="H85" s="145">
        <v>77.853512280289891</v>
      </c>
    </row>
    <row r="86" spans="1:9" x14ac:dyDescent="0.2">
      <c r="A86" s="36" t="s">
        <v>261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A6" sqref="A6:J6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202" t="s">
        <v>267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3" ht="12.75" x14ac:dyDescent="0.2">
      <c r="A6" s="202" t="str">
        <f>'C6 Estapublicos'!A6</f>
        <v>Acumulado al mes de agosto de 2025</v>
      </c>
      <c r="B6" s="203"/>
      <c r="C6" s="203"/>
      <c r="D6" s="203"/>
      <c r="E6" s="203"/>
      <c r="F6" s="203"/>
      <c r="G6" s="203"/>
      <c r="H6" s="203"/>
      <c r="I6" s="203"/>
      <c r="J6" s="203"/>
    </row>
    <row r="7" spans="1:13" x14ac:dyDescent="0.2">
      <c r="A7" s="204" t="s">
        <v>77</v>
      </c>
      <c r="B7" s="205"/>
      <c r="C7" s="205"/>
      <c r="D7" s="205"/>
      <c r="E7" s="205"/>
      <c r="F7" s="205"/>
      <c r="G7" s="205"/>
      <c r="H7" s="205"/>
      <c r="I7" s="205"/>
      <c r="J7" s="205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7" t="s">
        <v>1</v>
      </c>
      <c r="B9" s="207"/>
      <c r="C9" s="207"/>
      <c r="D9" s="207"/>
      <c r="E9" s="207"/>
      <c r="F9" s="207"/>
      <c r="G9" s="207"/>
      <c r="H9" s="175" t="s">
        <v>2</v>
      </c>
      <c r="I9" s="175"/>
      <c r="J9" s="175"/>
      <c r="K9" s="184" t="s">
        <v>500</v>
      </c>
      <c r="L9" s="184" t="s">
        <v>4</v>
      </c>
      <c r="M9" s="179" t="s">
        <v>5</v>
      </c>
    </row>
    <row r="10" spans="1:13" ht="12.75" customHeight="1" x14ac:dyDescent="0.2">
      <c r="A10" s="208"/>
      <c r="B10" s="208"/>
      <c r="C10" s="208"/>
      <c r="D10" s="208"/>
      <c r="E10" s="208"/>
      <c r="F10" s="208"/>
      <c r="G10" s="208"/>
      <c r="H10" s="4" t="s">
        <v>6</v>
      </c>
      <c r="I10" s="4" t="s">
        <v>7</v>
      </c>
      <c r="J10" s="4" t="s">
        <v>8</v>
      </c>
      <c r="K10" s="184"/>
      <c r="L10" s="184"/>
      <c r="M10" s="179"/>
    </row>
    <row r="11" spans="1:13" ht="12" thickBot="1" x14ac:dyDescent="0.25">
      <c r="A11" s="209"/>
      <c r="B11" s="209"/>
      <c r="C11" s="209"/>
      <c r="D11" s="209"/>
      <c r="E11" s="209"/>
      <c r="F11" s="209"/>
      <c r="G11" s="209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206" t="s">
        <v>155</v>
      </c>
      <c r="B12" s="194"/>
      <c r="C12" s="194"/>
      <c r="D12" s="194"/>
      <c r="E12" s="194"/>
      <c r="F12" s="194"/>
      <c r="G12" s="194"/>
      <c r="H12" s="168">
        <v>483698668.59030801</v>
      </c>
      <c r="I12" s="168">
        <v>2799556.6190950014</v>
      </c>
      <c r="J12" s="168">
        <v>486498225.20940298</v>
      </c>
      <c r="K12" s="168">
        <v>302560156.14398485</v>
      </c>
      <c r="L12" s="168">
        <v>183938069.06541812</v>
      </c>
      <c r="M12" s="89">
        <v>62.191420331236394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191" t="s">
        <v>156</v>
      </c>
      <c r="B14" s="198"/>
      <c r="C14" s="198"/>
      <c r="D14" s="198"/>
      <c r="E14" s="198"/>
      <c r="F14" s="198"/>
      <c r="G14" s="198"/>
      <c r="H14" s="169">
        <v>305777927</v>
      </c>
      <c r="I14" s="169">
        <v>2768000</v>
      </c>
      <c r="J14" s="169">
        <v>308545927</v>
      </c>
      <c r="K14" s="169">
        <v>182866375.45449319</v>
      </c>
      <c r="L14" s="169">
        <v>125679551.54550681</v>
      </c>
      <c r="M14" s="87">
        <v>59.267149377892515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1" t="s">
        <v>157</v>
      </c>
      <c r="B16" s="197"/>
      <c r="C16" s="197"/>
      <c r="D16" s="197"/>
      <c r="E16" s="197"/>
      <c r="F16" s="197"/>
      <c r="G16" s="197"/>
      <c r="H16" s="167">
        <v>305777927</v>
      </c>
      <c r="I16" s="167">
        <v>2768000</v>
      </c>
      <c r="J16" s="167">
        <v>308545927</v>
      </c>
      <c r="K16" s="167">
        <v>182866375.45449319</v>
      </c>
      <c r="L16" s="167">
        <v>125679551.54550681</v>
      </c>
      <c r="M16" s="93">
        <v>59.267149377892515</v>
      </c>
    </row>
    <row r="17" spans="1:13" x14ac:dyDescent="0.2">
      <c r="A17" s="47" t="s">
        <v>154</v>
      </c>
      <c r="B17" s="47" t="s">
        <v>154</v>
      </c>
      <c r="C17" s="47" t="s">
        <v>158</v>
      </c>
      <c r="D17" s="196" t="s">
        <v>280</v>
      </c>
      <c r="E17" s="197"/>
      <c r="F17" s="197"/>
      <c r="G17" s="197"/>
      <c r="H17" s="143">
        <v>304504767</v>
      </c>
      <c r="I17" s="143">
        <v>2768000</v>
      </c>
      <c r="J17" s="143">
        <v>307272767</v>
      </c>
      <c r="K17" s="143">
        <v>182229607.20845109</v>
      </c>
      <c r="L17" s="143">
        <v>125043159.79154891</v>
      </c>
      <c r="M17" s="91">
        <v>59.305485802603229</v>
      </c>
    </row>
    <row r="18" spans="1:13" x14ac:dyDescent="0.2">
      <c r="A18" s="48" t="s">
        <v>154</v>
      </c>
      <c r="B18" s="48" t="s">
        <v>154</v>
      </c>
      <c r="C18" s="199" t="s">
        <v>159</v>
      </c>
      <c r="D18" s="197"/>
      <c r="E18" s="200" t="s">
        <v>28</v>
      </c>
      <c r="F18" s="200"/>
      <c r="G18" s="197"/>
      <c r="H18" s="143">
        <v>151447583</v>
      </c>
      <c r="I18" s="143">
        <v>0</v>
      </c>
      <c r="J18" s="143">
        <v>151447583</v>
      </c>
      <c r="K18" s="143">
        <v>88565062.208328083</v>
      </c>
      <c r="L18" s="143">
        <v>62882520.791671917</v>
      </c>
      <c r="M18" s="91">
        <v>58.479019905077045</v>
      </c>
    </row>
    <row r="19" spans="1:13" x14ac:dyDescent="0.2">
      <c r="A19" s="50" t="s">
        <v>154</v>
      </c>
      <c r="B19" s="50" t="s">
        <v>154</v>
      </c>
      <c r="C19" s="50" t="s">
        <v>154</v>
      </c>
      <c r="D19" s="200" t="s">
        <v>160</v>
      </c>
      <c r="E19" s="200"/>
      <c r="F19" s="200" t="s">
        <v>396</v>
      </c>
      <c r="G19" s="200"/>
      <c r="H19" s="143">
        <v>147639055</v>
      </c>
      <c r="I19" s="143">
        <v>0</v>
      </c>
      <c r="J19" s="143">
        <v>147639055</v>
      </c>
      <c r="K19" s="143">
        <v>86938186.233734593</v>
      </c>
      <c r="L19" s="143">
        <v>60700868.766265407</v>
      </c>
      <c r="M19" s="91">
        <v>58.885629032056997</v>
      </c>
    </row>
    <row r="20" spans="1:13" x14ac:dyDescent="0.2">
      <c r="A20" s="50"/>
      <c r="B20" s="50"/>
      <c r="C20" s="50"/>
      <c r="D20" s="200" t="s">
        <v>161</v>
      </c>
      <c r="E20" s="200"/>
      <c r="F20" s="200" t="s">
        <v>30</v>
      </c>
      <c r="G20" s="200"/>
      <c r="H20" s="143">
        <v>1409421</v>
      </c>
      <c r="I20" s="143">
        <v>0</v>
      </c>
      <c r="J20" s="143">
        <v>1409421</v>
      </c>
      <c r="K20" s="143">
        <v>737539.39710949</v>
      </c>
      <c r="L20" s="143">
        <v>671881.60289051</v>
      </c>
      <c r="M20" s="91">
        <v>52.329247053186378</v>
      </c>
    </row>
    <row r="21" spans="1:13" x14ac:dyDescent="0.2">
      <c r="A21" s="50"/>
      <c r="B21" s="50"/>
      <c r="C21" s="50"/>
      <c r="D21" s="200" t="s">
        <v>162</v>
      </c>
      <c r="E21" s="200"/>
      <c r="F21" s="200" t="s">
        <v>31</v>
      </c>
      <c r="G21" s="200"/>
      <c r="H21" s="143">
        <v>0</v>
      </c>
      <c r="I21" s="143">
        <v>0</v>
      </c>
      <c r="J21" s="143">
        <v>0</v>
      </c>
      <c r="K21" s="143">
        <v>7040.628933</v>
      </c>
      <c r="L21" s="143">
        <v>-7040.628933</v>
      </c>
      <c r="M21" s="91">
        <v>0</v>
      </c>
    </row>
    <row r="22" spans="1:13" x14ac:dyDescent="0.2">
      <c r="A22" s="50"/>
      <c r="B22" s="50"/>
      <c r="C22" s="50"/>
      <c r="D22" s="200" t="s">
        <v>163</v>
      </c>
      <c r="E22" s="200"/>
      <c r="F22" s="200" t="s">
        <v>32</v>
      </c>
      <c r="G22" s="200"/>
      <c r="H22" s="143">
        <v>0</v>
      </c>
      <c r="I22" s="143">
        <v>0</v>
      </c>
      <c r="J22" s="143">
        <v>0</v>
      </c>
      <c r="K22" s="143">
        <v>1047.259012</v>
      </c>
      <c r="L22" s="143">
        <v>-1047.259012</v>
      </c>
      <c r="M22" s="91">
        <v>0</v>
      </c>
    </row>
    <row r="23" spans="1:13" x14ac:dyDescent="0.2">
      <c r="A23" s="50" t="s">
        <v>154</v>
      </c>
      <c r="B23" s="50" t="s">
        <v>154</v>
      </c>
      <c r="C23" s="50" t="s">
        <v>154</v>
      </c>
      <c r="D23" s="200" t="s">
        <v>164</v>
      </c>
      <c r="E23" s="200"/>
      <c r="F23" s="200" t="s">
        <v>281</v>
      </c>
      <c r="G23" s="200"/>
      <c r="H23" s="143">
        <v>2399107</v>
      </c>
      <c r="I23" s="143">
        <v>0</v>
      </c>
      <c r="J23" s="143">
        <v>2399107</v>
      </c>
      <c r="K23" s="143">
        <v>881248.68953900004</v>
      </c>
      <c r="L23" s="143">
        <v>1517858.3104610001</v>
      </c>
      <c r="M23" s="91">
        <v>36.732362897486439</v>
      </c>
    </row>
    <row r="24" spans="1:13" x14ac:dyDescent="0.2">
      <c r="A24" s="48" t="s">
        <v>154</v>
      </c>
      <c r="B24" s="48" t="s">
        <v>154</v>
      </c>
      <c r="C24" s="199" t="s">
        <v>165</v>
      </c>
      <c r="D24" s="197"/>
      <c r="E24" s="200" t="s">
        <v>282</v>
      </c>
      <c r="F24" s="200"/>
      <c r="G24" s="197"/>
      <c r="H24" s="143">
        <v>153057184</v>
      </c>
      <c r="I24" s="143">
        <v>2768000</v>
      </c>
      <c r="J24" s="143">
        <v>155825184</v>
      </c>
      <c r="K24" s="143">
        <v>93664545.000122994</v>
      </c>
      <c r="L24" s="143">
        <v>62160638.999877006</v>
      </c>
      <c r="M24" s="91">
        <v>60.108733771893377</v>
      </c>
    </row>
    <row r="25" spans="1:13" x14ac:dyDescent="0.2">
      <c r="A25" s="50" t="s">
        <v>154</v>
      </c>
      <c r="B25" s="50" t="s">
        <v>154</v>
      </c>
      <c r="C25" s="50" t="s">
        <v>154</v>
      </c>
      <c r="D25" s="200" t="s">
        <v>160</v>
      </c>
      <c r="E25" s="200"/>
      <c r="F25" s="200" t="s">
        <v>415</v>
      </c>
      <c r="G25" s="200"/>
      <c r="H25" s="143">
        <v>5353572</v>
      </c>
      <c r="I25" s="143">
        <v>0</v>
      </c>
      <c r="J25" s="143">
        <v>5353572</v>
      </c>
      <c r="K25" s="143">
        <v>4222455.1860824665</v>
      </c>
      <c r="L25" s="143">
        <v>1131116.8139175335</v>
      </c>
      <c r="M25" s="91">
        <v>78.871736218032865</v>
      </c>
    </row>
    <row r="26" spans="1:13" x14ac:dyDescent="0.2">
      <c r="A26" s="50" t="s">
        <v>154</v>
      </c>
      <c r="B26" s="50" t="s">
        <v>154</v>
      </c>
      <c r="C26" s="50" t="s">
        <v>154</v>
      </c>
      <c r="D26" s="200" t="s">
        <v>166</v>
      </c>
      <c r="E26" s="200"/>
      <c r="F26" s="200" t="s">
        <v>35</v>
      </c>
      <c r="G26" s="200"/>
      <c r="H26" s="143">
        <v>118608058</v>
      </c>
      <c r="I26" s="143">
        <v>614222.92000000004</v>
      </c>
      <c r="J26" s="143">
        <v>119222280.92</v>
      </c>
      <c r="K26" s="143">
        <v>72447281.497387528</v>
      </c>
      <c r="L26" s="143">
        <v>46774999.422612473</v>
      </c>
      <c r="M26" s="91">
        <v>60.766562204929443</v>
      </c>
    </row>
    <row r="27" spans="1:13" x14ac:dyDescent="0.2">
      <c r="A27" s="50"/>
      <c r="B27" s="50"/>
      <c r="C27" s="50"/>
      <c r="D27" s="50"/>
      <c r="E27" s="50"/>
      <c r="F27" s="50" t="s">
        <v>283</v>
      </c>
      <c r="G27" s="50"/>
      <c r="H27" s="143">
        <v>77105008.133976847</v>
      </c>
      <c r="I27" s="143">
        <v>399295.49510603247</v>
      </c>
      <c r="J27" s="143">
        <v>77504303.629082888</v>
      </c>
      <c r="K27" s="143">
        <v>46762940.083678998</v>
      </c>
      <c r="L27" s="143">
        <v>30741363.54540389</v>
      </c>
      <c r="M27" s="91">
        <v>60.33592703119465</v>
      </c>
    </row>
    <row r="28" spans="1:13" x14ac:dyDescent="0.2">
      <c r="A28" s="50"/>
      <c r="B28" s="50"/>
      <c r="C28" s="50"/>
      <c r="D28" s="50"/>
      <c r="E28" s="50"/>
      <c r="F28" s="50" t="s">
        <v>284</v>
      </c>
      <c r="G28" s="50"/>
      <c r="H28" s="143">
        <v>41503049.866023153</v>
      </c>
      <c r="I28" s="143">
        <v>214927.42489396757</v>
      </c>
      <c r="J28" s="143">
        <v>41717977.290917121</v>
      </c>
      <c r="K28" s="143">
        <v>25684341.413708534</v>
      </c>
      <c r="L28" s="143">
        <v>16033635.877208587</v>
      </c>
      <c r="M28" s="91">
        <v>61.566602893042358</v>
      </c>
    </row>
    <row r="29" spans="1:13" x14ac:dyDescent="0.2">
      <c r="A29" s="50" t="s">
        <v>154</v>
      </c>
      <c r="B29" s="50" t="s">
        <v>154</v>
      </c>
      <c r="C29" s="50" t="s">
        <v>154</v>
      </c>
      <c r="D29" s="200" t="s">
        <v>167</v>
      </c>
      <c r="E29" s="200"/>
      <c r="F29" s="200" t="s">
        <v>36</v>
      </c>
      <c r="G29" s="200"/>
      <c r="H29" s="143">
        <v>234932</v>
      </c>
      <c r="I29" s="143">
        <v>1100202.08</v>
      </c>
      <c r="J29" s="143">
        <v>1335134.08</v>
      </c>
      <c r="K29" s="143">
        <v>391674.65505446005</v>
      </c>
      <c r="L29" s="143">
        <v>943459.42494554003</v>
      </c>
      <c r="M29" s="91">
        <v>29.335979129111887</v>
      </c>
    </row>
    <row r="30" spans="1:13" x14ac:dyDescent="0.2">
      <c r="A30" s="50" t="s">
        <v>154</v>
      </c>
      <c r="B30" s="50" t="s">
        <v>154</v>
      </c>
      <c r="C30" s="50" t="s">
        <v>154</v>
      </c>
      <c r="D30" s="200" t="s">
        <v>168</v>
      </c>
      <c r="E30" s="200"/>
      <c r="F30" s="200" t="s">
        <v>37</v>
      </c>
      <c r="G30" s="200"/>
      <c r="H30" s="143">
        <v>600102</v>
      </c>
      <c r="I30" s="143">
        <v>0</v>
      </c>
      <c r="J30" s="143">
        <v>600102</v>
      </c>
      <c r="K30" s="143">
        <v>467461.159277</v>
      </c>
      <c r="L30" s="143">
        <v>132640.840723</v>
      </c>
      <c r="M30" s="91">
        <v>77.896950731209031</v>
      </c>
    </row>
    <row r="31" spans="1:13" x14ac:dyDescent="0.2">
      <c r="A31" s="50" t="s">
        <v>154</v>
      </c>
      <c r="B31" s="50" t="s">
        <v>154</v>
      </c>
      <c r="C31" s="50" t="s">
        <v>154</v>
      </c>
      <c r="D31" s="200" t="s">
        <v>161</v>
      </c>
      <c r="E31" s="200"/>
      <c r="F31" s="200" t="s">
        <v>38</v>
      </c>
      <c r="G31" s="200"/>
      <c r="H31" s="143">
        <v>94910</v>
      </c>
      <c r="I31" s="143">
        <v>0</v>
      </c>
      <c r="J31" s="143">
        <v>94910</v>
      </c>
      <c r="K31" s="143">
        <v>65272.115708879996</v>
      </c>
      <c r="L31" s="143">
        <v>29637.884291120004</v>
      </c>
      <c r="M31" s="91">
        <v>68.772643250321352</v>
      </c>
    </row>
    <row r="32" spans="1:13" x14ac:dyDescent="0.2">
      <c r="A32" s="50" t="s">
        <v>154</v>
      </c>
      <c r="B32" s="50" t="s">
        <v>154</v>
      </c>
      <c r="C32" s="50" t="s">
        <v>154</v>
      </c>
      <c r="D32" s="200" t="s">
        <v>169</v>
      </c>
      <c r="E32" s="200"/>
      <c r="F32" s="200" t="s">
        <v>39</v>
      </c>
      <c r="G32" s="200"/>
      <c r="H32" s="143">
        <v>15851848</v>
      </c>
      <c r="I32" s="143">
        <v>0</v>
      </c>
      <c r="J32" s="143">
        <v>15851848</v>
      </c>
      <c r="K32" s="143">
        <v>9572646.7210000008</v>
      </c>
      <c r="L32" s="143">
        <v>6279201.2789999992</v>
      </c>
      <c r="M32" s="91">
        <v>60.388206605311886</v>
      </c>
    </row>
    <row r="33" spans="1:13" x14ac:dyDescent="0.2">
      <c r="A33" s="50" t="s">
        <v>154</v>
      </c>
      <c r="B33" s="50" t="s">
        <v>154</v>
      </c>
      <c r="C33" s="50" t="s">
        <v>154</v>
      </c>
      <c r="D33" s="200" t="s">
        <v>170</v>
      </c>
      <c r="E33" s="200"/>
      <c r="F33" s="200" t="s">
        <v>40</v>
      </c>
      <c r="G33" s="200"/>
      <c r="H33" s="143">
        <v>371220</v>
      </c>
      <c r="I33" s="143">
        <v>0</v>
      </c>
      <c r="J33" s="143">
        <v>371220</v>
      </c>
      <c r="K33" s="143">
        <v>313258.72732866998</v>
      </c>
      <c r="L33" s="143">
        <v>57961.272671330022</v>
      </c>
      <c r="M33" s="91">
        <v>84.386274265575665</v>
      </c>
    </row>
    <row r="34" spans="1:13" x14ac:dyDescent="0.2">
      <c r="A34" s="50" t="s">
        <v>154</v>
      </c>
      <c r="B34" s="50" t="s">
        <v>154</v>
      </c>
      <c r="C34" s="50" t="s">
        <v>154</v>
      </c>
      <c r="D34" s="200" t="s">
        <v>162</v>
      </c>
      <c r="E34" s="200"/>
      <c r="F34" s="200" t="s">
        <v>41</v>
      </c>
      <c r="G34" s="200"/>
      <c r="H34" s="143">
        <v>4365927</v>
      </c>
      <c r="I34" s="143">
        <v>0</v>
      </c>
      <c r="J34" s="143">
        <v>4365927</v>
      </c>
      <c r="K34" s="143">
        <v>2717238.2599220001</v>
      </c>
      <c r="L34" s="143">
        <v>1648688.7400779999</v>
      </c>
      <c r="M34" s="91">
        <v>62.237372725700638</v>
      </c>
    </row>
    <row r="35" spans="1:13" x14ac:dyDescent="0.2">
      <c r="A35" s="50" t="s">
        <v>154</v>
      </c>
      <c r="B35" s="50" t="s">
        <v>154</v>
      </c>
      <c r="C35" s="50" t="s">
        <v>154</v>
      </c>
      <c r="D35" s="200" t="s">
        <v>171</v>
      </c>
      <c r="E35" s="200"/>
      <c r="F35" s="200" t="s">
        <v>42</v>
      </c>
      <c r="G35" s="200"/>
      <c r="H35" s="143">
        <v>2642715</v>
      </c>
      <c r="I35" s="143">
        <v>0</v>
      </c>
      <c r="J35" s="143">
        <v>2642715</v>
      </c>
      <c r="K35" s="143">
        <v>1118145.2679999999</v>
      </c>
      <c r="L35" s="143">
        <v>1524569.7320000001</v>
      </c>
      <c r="M35" s="91">
        <v>42.310474947166078</v>
      </c>
    </row>
    <row r="36" spans="1:13" x14ac:dyDescent="0.2">
      <c r="A36" s="50" t="s">
        <v>154</v>
      </c>
      <c r="B36" s="50" t="s">
        <v>154</v>
      </c>
      <c r="C36" s="50" t="s">
        <v>154</v>
      </c>
      <c r="D36" s="200" t="s">
        <v>172</v>
      </c>
      <c r="E36" s="200"/>
      <c r="F36" s="200" t="s">
        <v>43</v>
      </c>
      <c r="G36" s="200"/>
      <c r="H36" s="143">
        <v>744750</v>
      </c>
      <c r="I36" s="143">
        <v>0</v>
      </c>
      <c r="J36" s="143">
        <v>744750</v>
      </c>
      <c r="K36" s="143">
        <v>266800.13799999998</v>
      </c>
      <c r="L36" s="143">
        <v>477949.86200000002</v>
      </c>
      <c r="M36" s="91">
        <v>35.824120577374956</v>
      </c>
    </row>
    <row r="37" spans="1:13" ht="13.5" customHeight="1" x14ac:dyDescent="0.2">
      <c r="A37" s="50"/>
      <c r="B37" s="50"/>
      <c r="C37" s="50"/>
      <c r="D37" s="200" t="s">
        <v>174</v>
      </c>
      <c r="E37" s="200"/>
      <c r="F37" s="200" t="s">
        <v>44</v>
      </c>
      <c r="G37" s="200"/>
      <c r="H37" s="143">
        <v>2334000</v>
      </c>
      <c r="I37" s="143">
        <v>0</v>
      </c>
      <c r="J37" s="143">
        <v>2334000</v>
      </c>
      <c r="K37" s="143">
        <v>1415760.0865259999</v>
      </c>
      <c r="L37" s="143">
        <v>918239.91347400006</v>
      </c>
      <c r="M37" s="91">
        <v>60.658101393573261</v>
      </c>
    </row>
    <row r="38" spans="1:13" ht="13.5" customHeight="1" x14ac:dyDescent="0.2">
      <c r="A38" s="50"/>
      <c r="B38" s="50"/>
      <c r="C38" s="50"/>
      <c r="D38" s="200" t="s">
        <v>175</v>
      </c>
      <c r="E38" s="200"/>
      <c r="F38" s="200" t="s">
        <v>416</v>
      </c>
      <c r="G38" s="200"/>
      <c r="H38" s="143">
        <v>67150</v>
      </c>
      <c r="I38" s="143">
        <v>0</v>
      </c>
      <c r="J38" s="143">
        <v>67150</v>
      </c>
      <c r="K38" s="143">
        <v>76521.271957000004</v>
      </c>
      <c r="L38" s="143">
        <v>-9371.2719570000045</v>
      </c>
      <c r="M38" s="91">
        <v>113.95572890096798</v>
      </c>
    </row>
    <row r="39" spans="1:13" ht="13.5" customHeight="1" x14ac:dyDescent="0.2">
      <c r="A39" s="50"/>
      <c r="B39" s="50"/>
      <c r="C39" s="50"/>
      <c r="D39" s="200" t="s">
        <v>176</v>
      </c>
      <c r="E39" s="200"/>
      <c r="F39" s="200" t="s">
        <v>46</v>
      </c>
      <c r="G39" s="200"/>
      <c r="H39" s="143">
        <v>1788000</v>
      </c>
      <c r="I39" s="143">
        <v>0</v>
      </c>
      <c r="J39" s="143">
        <v>1788000</v>
      </c>
      <c r="K39" s="143">
        <v>243287.29287899999</v>
      </c>
      <c r="L39" s="143">
        <v>1544712.7071209999</v>
      </c>
      <c r="M39" s="91">
        <v>13.60667186124161</v>
      </c>
    </row>
    <row r="40" spans="1:13" ht="13.5" customHeight="1" x14ac:dyDescent="0.2">
      <c r="A40" s="50"/>
      <c r="B40" s="50"/>
      <c r="C40" s="50"/>
      <c r="D40" s="200" t="s">
        <v>445</v>
      </c>
      <c r="E40" s="200"/>
      <c r="F40" s="200" t="s">
        <v>444</v>
      </c>
      <c r="G40" s="200"/>
      <c r="H40" s="143">
        <v>0</v>
      </c>
      <c r="I40" s="143">
        <v>1053575</v>
      </c>
      <c r="J40" s="143">
        <v>1053575</v>
      </c>
      <c r="K40" s="143">
        <v>346742.62099999998</v>
      </c>
      <c r="L40" s="143">
        <v>706832.37899999996</v>
      </c>
      <c r="M40" s="91">
        <v>32.911052464228938</v>
      </c>
    </row>
    <row r="41" spans="1:13" x14ac:dyDescent="0.2">
      <c r="A41" s="47" t="s">
        <v>154</v>
      </c>
      <c r="B41" s="47" t="s">
        <v>154</v>
      </c>
      <c r="C41" s="47" t="s">
        <v>177</v>
      </c>
      <c r="D41" s="196" t="s">
        <v>285</v>
      </c>
      <c r="E41" s="197"/>
      <c r="F41" s="197"/>
      <c r="G41" s="197"/>
      <c r="H41" s="143">
        <v>1273160</v>
      </c>
      <c r="I41" s="143">
        <v>0</v>
      </c>
      <c r="J41" s="143">
        <v>1273160</v>
      </c>
      <c r="K41" s="143">
        <v>636768.24604210001</v>
      </c>
      <c r="L41" s="143">
        <v>636391.75395789999</v>
      </c>
      <c r="M41" s="91">
        <v>50.014785733301395</v>
      </c>
    </row>
    <row r="42" spans="1:13" ht="13.5" customHeight="1" x14ac:dyDescent="0.2">
      <c r="A42" s="48" t="s">
        <v>154</v>
      </c>
      <c r="B42" s="48" t="s">
        <v>154</v>
      </c>
      <c r="C42" s="199" t="s">
        <v>178</v>
      </c>
      <c r="D42" s="197"/>
      <c r="E42" s="200" t="s">
        <v>286</v>
      </c>
      <c r="F42" s="200"/>
      <c r="G42" s="200"/>
      <c r="H42" s="143">
        <v>0</v>
      </c>
      <c r="I42" s="143">
        <v>0</v>
      </c>
      <c r="J42" s="143">
        <v>0</v>
      </c>
      <c r="K42" s="143">
        <v>17510.443783369999</v>
      </c>
      <c r="L42" s="143">
        <v>-17510.443783369999</v>
      </c>
      <c r="M42" s="91">
        <v>0</v>
      </c>
    </row>
    <row r="43" spans="1:13" ht="13.5" customHeight="1" x14ac:dyDescent="0.2">
      <c r="A43" s="48" t="s">
        <v>154</v>
      </c>
      <c r="B43" s="48" t="s">
        <v>154</v>
      </c>
      <c r="C43" s="199" t="s">
        <v>179</v>
      </c>
      <c r="D43" s="197"/>
      <c r="E43" s="200" t="s">
        <v>405</v>
      </c>
      <c r="F43" s="200"/>
      <c r="G43" s="200"/>
      <c r="H43" s="143">
        <v>1273160</v>
      </c>
      <c r="I43" s="143">
        <v>0</v>
      </c>
      <c r="J43" s="143">
        <v>1273160</v>
      </c>
      <c r="K43" s="143">
        <v>187117.45370469001</v>
      </c>
      <c r="L43" s="143">
        <v>1086042.5462953099</v>
      </c>
      <c r="M43" s="91">
        <v>14.697088638088692</v>
      </c>
    </row>
    <row r="44" spans="1:13" ht="13.5" customHeight="1" x14ac:dyDescent="0.2">
      <c r="A44" s="48" t="s">
        <v>154</v>
      </c>
      <c r="B44" s="48" t="s">
        <v>154</v>
      </c>
      <c r="C44" s="199" t="s">
        <v>180</v>
      </c>
      <c r="D44" s="197"/>
      <c r="E44" s="200" t="s">
        <v>406</v>
      </c>
      <c r="F44" s="200"/>
      <c r="G44" s="200"/>
      <c r="H44" s="143">
        <v>0</v>
      </c>
      <c r="I44" s="143">
        <v>0</v>
      </c>
      <c r="J44" s="143">
        <v>0</v>
      </c>
      <c r="K44" s="143">
        <v>120985.33665477</v>
      </c>
      <c r="L44" s="143">
        <v>-120985.33665477</v>
      </c>
      <c r="M44" s="91">
        <v>0</v>
      </c>
    </row>
    <row r="45" spans="1:13" ht="13.5" customHeight="1" x14ac:dyDescent="0.2">
      <c r="A45" s="48" t="s">
        <v>154</v>
      </c>
      <c r="B45" s="48" t="s">
        <v>154</v>
      </c>
      <c r="C45" s="199" t="s">
        <v>181</v>
      </c>
      <c r="D45" s="197"/>
      <c r="E45" s="200" t="s">
        <v>408</v>
      </c>
      <c r="F45" s="200"/>
      <c r="G45" s="200"/>
      <c r="H45" s="143">
        <v>0</v>
      </c>
      <c r="I45" s="143">
        <v>0</v>
      </c>
      <c r="J45" s="143">
        <v>0</v>
      </c>
      <c r="K45" s="143">
        <v>31889.620466550001</v>
      </c>
      <c r="L45" s="143">
        <v>-31889.620466550001</v>
      </c>
      <c r="M45" s="91">
        <v>0</v>
      </c>
    </row>
    <row r="46" spans="1:13" ht="13.5" customHeight="1" x14ac:dyDescent="0.2">
      <c r="A46" s="48" t="s">
        <v>154</v>
      </c>
      <c r="B46" s="48" t="s">
        <v>154</v>
      </c>
      <c r="C46" s="199" t="s">
        <v>182</v>
      </c>
      <c r="D46" s="197"/>
      <c r="E46" s="200" t="s">
        <v>287</v>
      </c>
      <c r="F46" s="200"/>
      <c r="G46" s="200"/>
      <c r="H46" s="143">
        <v>0</v>
      </c>
      <c r="I46" s="143">
        <v>0</v>
      </c>
      <c r="J46" s="143">
        <v>0</v>
      </c>
      <c r="K46" s="143">
        <v>279265.39143271995</v>
      </c>
      <c r="L46" s="143">
        <v>-279265.39143271995</v>
      </c>
      <c r="M46" s="91">
        <v>0</v>
      </c>
    </row>
    <row r="47" spans="1:13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x14ac:dyDescent="0.2">
      <c r="A48" s="191" t="s">
        <v>183</v>
      </c>
      <c r="B48" s="198"/>
      <c r="C48" s="198"/>
      <c r="D48" s="198"/>
      <c r="E48" s="198"/>
      <c r="F48" s="198"/>
      <c r="G48" s="198"/>
      <c r="H48" s="169">
        <v>155769579.84958801</v>
      </c>
      <c r="I48" s="169">
        <v>31556.61909500137</v>
      </c>
      <c r="J48" s="169">
        <v>155801136.468683</v>
      </c>
      <c r="K48" s="169">
        <v>104907637.32538357</v>
      </c>
      <c r="L48" s="169">
        <v>50893499.143299431</v>
      </c>
      <c r="M48" s="87">
        <v>67.334320983255893</v>
      </c>
    </row>
    <row r="49" spans="1:13" x14ac:dyDescent="0.2">
      <c r="A49" s="46"/>
      <c r="H49" s="167"/>
      <c r="I49" s="167"/>
      <c r="J49" s="167"/>
      <c r="K49" s="167"/>
      <c r="L49" s="167"/>
      <c r="M49" s="90"/>
    </row>
    <row r="50" spans="1:13" x14ac:dyDescent="0.2">
      <c r="A50" s="201" t="s">
        <v>184</v>
      </c>
      <c r="B50" s="197"/>
      <c r="C50" s="197"/>
      <c r="D50" s="197"/>
      <c r="E50" s="197"/>
      <c r="F50" s="197"/>
      <c r="G50" s="197"/>
      <c r="H50" s="167">
        <v>155769579.84958801</v>
      </c>
      <c r="I50" s="167">
        <v>31556.61909500137</v>
      </c>
      <c r="J50" s="167">
        <v>155801136.468683</v>
      </c>
      <c r="K50" s="167">
        <v>104907637.32538357</v>
      </c>
      <c r="L50" s="167">
        <v>50893499.143299431</v>
      </c>
      <c r="M50" s="90">
        <v>67.334320983255893</v>
      </c>
    </row>
    <row r="51" spans="1:13" ht="13.5" customHeight="1" x14ac:dyDescent="0.2">
      <c r="A51" s="47" t="s">
        <v>154</v>
      </c>
      <c r="B51" s="47" t="s">
        <v>154</v>
      </c>
      <c r="C51" s="47" t="s">
        <v>185</v>
      </c>
      <c r="D51" s="196" t="s">
        <v>397</v>
      </c>
      <c r="E51" s="196"/>
      <c r="F51" s="196"/>
      <c r="G51" s="196"/>
      <c r="H51" s="143">
        <v>0</v>
      </c>
      <c r="I51" s="143">
        <v>0</v>
      </c>
      <c r="J51" s="143">
        <v>0</v>
      </c>
      <c r="K51" s="143">
        <v>1302.6923019999999</v>
      </c>
      <c r="L51" s="143">
        <v>-1302.6923019999999</v>
      </c>
      <c r="M51" s="91">
        <v>0</v>
      </c>
    </row>
    <row r="52" spans="1:13" ht="11.25" customHeight="1" x14ac:dyDescent="0.2">
      <c r="A52" s="47" t="s">
        <v>154</v>
      </c>
      <c r="B52" s="47" t="s">
        <v>154</v>
      </c>
      <c r="C52" s="47" t="s">
        <v>186</v>
      </c>
      <c r="D52" s="196" t="s">
        <v>288</v>
      </c>
      <c r="E52" s="196"/>
      <c r="F52" s="196"/>
      <c r="G52" s="196"/>
      <c r="H52" s="143">
        <v>3003164.9610819998</v>
      </c>
      <c r="I52" s="143">
        <v>0</v>
      </c>
      <c r="J52" s="143">
        <v>3003164.9610819998</v>
      </c>
      <c r="K52" s="143">
        <v>3032046.201082</v>
      </c>
      <c r="L52" s="143">
        <v>-28881.240000000224</v>
      </c>
      <c r="M52" s="91">
        <v>100.96169342591139</v>
      </c>
    </row>
    <row r="53" spans="1:13" ht="11.25" customHeight="1" x14ac:dyDescent="0.2">
      <c r="A53" s="47" t="s">
        <v>154</v>
      </c>
      <c r="B53" s="47" t="s">
        <v>154</v>
      </c>
      <c r="C53" s="47" t="s">
        <v>187</v>
      </c>
      <c r="D53" s="196" t="s">
        <v>410</v>
      </c>
      <c r="E53" s="196"/>
      <c r="F53" s="196"/>
      <c r="G53" s="196"/>
      <c r="H53" s="143">
        <v>16522816</v>
      </c>
      <c r="I53" s="143">
        <v>0</v>
      </c>
      <c r="J53" s="143">
        <v>16522816</v>
      </c>
      <c r="K53" s="143">
        <v>18653542.214293499</v>
      </c>
      <c r="L53" s="143">
        <v>-2130726.2142934985</v>
      </c>
      <c r="M53" s="91">
        <v>112.8956602451634</v>
      </c>
    </row>
    <row r="54" spans="1:13" ht="11.25" customHeight="1" x14ac:dyDescent="0.2">
      <c r="A54" s="47" t="s">
        <v>154</v>
      </c>
      <c r="B54" s="47" t="s">
        <v>154</v>
      </c>
      <c r="C54" s="47" t="s">
        <v>188</v>
      </c>
      <c r="D54" s="196" t="s">
        <v>289</v>
      </c>
      <c r="E54" s="196"/>
      <c r="F54" s="196"/>
      <c r="G54" s="196"/>
      <c r="H54" s="143">
        <v>0</v>
      </c>
      <c r="I54" s="143">
        <v>0</v>
      </c>
      <c r="J54" s="143">
        <v>0</v>
      </c>
      <c r="K54" s="143">
        <v>672193.27667989</v>
      </c>
      <c r="L54" s="143">
        <v>-672193.27667989</v>
      </c>
      <c r="M54" s="91">
        <v>0</v>
      </c>
    </row>
    <row r="55" spans="1:13" ht="11.25" customHeight="1" x14ac:dyDescent="0.2">
      <c r="A55" s="47" t="s">
        <v>154</v>
      </c>
      <c r="B55" s="47" t="s">
        <v>154</v>
      </c>
      <c r="C55" s="47" t="s">
        <v>189</v>
      </c>
      <c r="D55" s="196" t="s">
        <v>411</v>
      </c>
      <c r="E55" s="196"/>
      <c r="F55" s="196"/>
      <c r="G55" s="196"/>
      <c r="H55" s="143">
        <v>37962000</v>
      </c>
      <c r="I55" s="143">
        <v>661352.68243299995</v>
      </c>
      <c r="J55" s="143">
        <v>38623352.682433002</v>
      </c>
      <c r="K55" s="143">
        <v>14884891.702823</v>
      </c>
      <c r="L55" s="143">
        <v>23738460.979610004</v>
      </c>
      <c r="M55" s="91">
        <v>38.53858007928212</v>
      </c>
    </row>
    <row r="56" spans="1:13" ht="11.25" customHeight="1" x14ac:dyDescent="0.2">
      <c r="A56" s="47" t="s">
        <v>154</v>
      </c>
      <c r="B56" s="47" t="s">
        <v>154</v>
      </c>
      <c r="C56" s="47" t="s">
        <v>190</v>
      </c>
      <c r="D56" s="196" t="s">
        <v>399</v>
      </c>
      <c r="E56" s="196"/>
      <c r="F56" s="196"/>
      <c r="G56" s="196"/>
      <c r="H56" s="143">
        <v>60250000</v>
      </c>
      <c r="I56" s="143">
        <v>20560000</v>
      </c>
      <c r="J56" s="143">
        <v>80810000</v>
      </c>
      <c r="K56" s="143">
        <v>66106564.444033295</v>
      </c>
      <c r="L56" s="143">
        <v>14703435.555966705</v>
      </c>
      <c r="M56" s="91">
        <v>81.80493063238869</v>
      </c>
    </row>
    <row r="57" spans="1:13" ht="11.25" customHeight="1" x14ac:dyDescent="0.2">
      <c r="A57" s="47" t="s">
        <v>154</v>
      </c>
      <c r="B57" s="47" t="s">
        <v>154</v>
      </c>
      <c r="C57" s="47" t="s">
        <v>191</v>
      </c>
      <c r="D57" s="196" t="s">
        <v>400</v>
      </c>
      <c r="E57" s="196"/>
      <c r="F57" s="196"/>
      <c r="G57" s="196"/>
      <c r="H57" s="143">
        <v>55394.526000999998</v>
      </c>
      <c r="I57" s="143">
        <v>29556.619094999998</v>
      </c>
      <c r="J57" s="143">
        <v>84951.145095999993</v>
      </c>
      <c r="K57" s="143">
        <v>46230.741273</v>
      </c>
      <c r="L57" s="143">
        <v>38720.403822999993</v>
      </c>
      <c r="M57" s="91">
        <v>54.420386235825816</v>
      </c>
    </row>
    <row r="58" spans="1:13" ht="11.25" customHeight="1" x14ac:dyDescent="0.2">
      <c r="A58" s="47" t="s">
        <v>154</v>
      </c>
      <c r="B58" s="47" t="s">
        <v>154</v>
      </c>
      <c r="C58" s="47" t="s">
        <v>192</v>
      </c>
      <c r="D58" s="196" t="s">
        <v>412</v>
      </c>
      <c r="E58" s="196"/>
      <c r="F58" s="196"/>
      <c r="G58" s="196"/>
      <c r="H58" s="143">
        <v>0</v>
      </c>
      <c r="I58" s="143">
        <v>0</v>
      </c>
      <c r="J58" s="143">
        <v>0</v>
      </c>
      <c r="K58" s="143">
        <v>620848.47376752004</v>
      </c>
      <c r="L58" s="143">
        <v>-620848.47376752004</v>
      </c>
      <c r="M58" s="91">
        <v>0</v>
      </c>
    </row>
    <row r="59" spans="1:13" ht="11.25" customHeight="1" x14ac:dyDescent="0.2">
      <c r="A59" s="47" t="s">
        <v>154</v>
      </c>
      <c r="B59" s="47" t="s">
        <v>154</v>
      </c>
      <c r="C59" s="47" t="s">
        <v>193</v>
      </c>
      <c r="D59" s="196" t="s">
        <v>402</v>
      </c>
      <c r="E59" s="196"/>
      <c r="F59" s="196"/>
      <c r="G59" s="196"/>
      <c r="H59" s="143">
        <v>8696107</v>
      </c>
      <c r="I59" s="143">
        <v>0</v>
      </c>
      <c r="J59" s="143">
        <v>8696107</v>
      </c>
      <c r="K59" s="143">
        <v>0</v>
      </c>
      <c r="L59" s="143">
        <v>8696107</v>
      </c>
      <c r="M59" s="91">
        <v>0</v>
      </c>
    </row>
    <row r="60" spans="1:13" ht="11.25" customHeight="1" x14ac:dyDescent="0.2">
      <c r="A60" s="47" t="s">
        <v>154</v>
      </c>
      <c r="B60" s="47" t="s">
        <v>154</v>
      </c>
      <c r="C60" s="47" t="s">
        <v>194</v>
      </c>
      <c r="D60" s="196" t="s">
        <v>413</v>
      </c>
      <c r="E60" s="196"/>
      <c r="F60" s="196"/>
      <c r="G60" s="196"/>
      <c r="H60" s="143">
        <v>0</v>
      </c>
      <c r="I60" s="143">
        <v>0</v>
      </c>
      <c r="J60" s="143">
        <v>0</v>
      </c>
      <c r="K60" s="143">
        <v>793672.77912938001</v>
      </c>
      <c r="L60" s="143">
        <v>-793672.77912938001</v>
      </c>
      <c r="M60" s="91">
        <v>0</v>
      </c>
    </row>
    <row r="61" spans="1:13" ht="11.25" customHeight="1" x14ac:dyDescent="0.2">
      <c r="A61" s="47" t="s">
        <v>154</v>
      </c>
      <c r="B61" s="47" t="s">
        <v>154</v>
      </c>
      <c r="C61" s="47" t="s">
        <v>195</v>
      </c>
      <c r="D61" s="196" t="s">
        <v>414</v>
      </c>
      <c r="E61" s="196"/>
      <c r="F61" s="196"/>
      <c r="G61" s="196"/>
      <c r="H61" s="143">
        <v>29280097.362505</v>
      </c>
      <c r="I61" s="143">
        <v>-21219352.682433002</v>
      </c>
      <c r="J61" s="143">
        <v>8060744.6800720003</v>
      </c>
      <c r="K61" s="143">
        <v>96344.8</v>
      </c>
      <c r="L61" s="143">
        <v>7964399.8800720004</v>
      </c>
      <c r="M61" s="91">
        <v>1.1952344829651573</v>
      </c>
    </row>
    <row r="62" spans="1:13" x14ac:dyDescent="0.2">
      <c r="A62" s="47"/>
      <c r="B62" s="47"/>
      <c r="C62" s="47"/>
      <c r="D62" s="47"/>
      <c r="H62" s="61"/>
      <c r="I62" s="61"/>
      <c r="J62" s="61"/>
      <c r="K62" s="61"/>
      <c r="L62" s="61"/>
      <c r="M62" s="90"/>
    </row>
    <row r="63" spans="1:13" x14ac:dyDescent="0.2">
      <c r="A63" s="191" t="s">
        <v>196</v>
      </c>
      <c r="B63" s="198"/>
      <c r="C63" s="198"/>
      <c r="D63" s="198"/>
      <c r="E63" s="198"/>
      <c r="F63" s="198"/>
      <c r="G63" s="198"/>
      <c r="H63" s="169">
        <v>4031689.8533089999</v>
      </c>
      <c r="I63" s="169">
        <v>0</v>
      </c>
      <c r="J63" s="169">
        <v>4031689.8533089999</v>
      </c>
      <c r="K63" s="169">
        <v>2506655.22180602</v>
      </c>
      <c r="L63" s="169">
        <v>1525034.6315029799</v>
      </c>
      <c r="M63" s="87">
        <v>62.173810809100026</v>
      </c>
    </row>
    <row r="64" spans="1:13" x14ac:dyDescent="0.2">
      <c r="A64" s="50" t="s">
        <v>154</v>
      </c>
      <c r="B64" s="50" t="s">
        <v>154</v>
      </c>
      <c r="C64" s="50" t="s">
        <v>154</v>
      </c>
      <c r="D64" s="200" t="s">
        <v>160</v>
      </c>
      <c r="E64" s="200"/>
      <c r="F64" s="200" t="s">
        <v>74</v>
      </c>
      <c r="G64" s="200"/>
      <c r="H64" s="143">
        <v>3941689.8533089999</v>
      </c>
      <c r="I64" s="143">
        <v>0</v>
      </c>
      <c r="J64" s="143">
        <v>3941689.8533089999</v>
      </c>
      <c r="K64" s="143">
        <v>2430623.6314970199</v>
      </c>
      <c r="L64" s="143">
        <v>1511066.22181198</v>
      </c>
      <c r="M64" s="91">
        <v>61.664507405536774</v>
      </c>
    </row>
    <row r="65" spans="1:13" x14ac:dyDescent="0.2">
      <c r="A65" s="50" t="s">
        <v>154</v>
      </c>
      <c r="B65" s="50" t="s">
        <v>154</v>
      </c>
      <c r="C65" s="50" t="s">
        <v>154</v>
      </c>
      <c r="D65" s="200" t="s">
        <v>166</v>
      </c>
      <c r="E65" s="200"/>
      <c r="F65" s="200" t="s">
        <v>290</v>
      </c>
      <c r="G65" s="200"/>
      <c r="H65" s="143">
        <v>90000</v>
      </c>
      <c r="I65" s="143">
        <v>0</v>
      </c>
      <c r="J65" s="143">
        <v>90000</v>
      </c>
      <c r="K65" s="143">
        <v>76031.590309000007</v>
      </c>
      <c r="L65" s="143">
        <v>13968.409690999993</v>
      </c>
      <c r="M65" s="91">
        <v>84.479544787777783</v>
      </c>
    </row>
    <row r="66" spans="1:13" x14ac:dyDescent="0.2">
      <c r="A66" s="50"/>
      <c r="B66" s="50"/>
      <c r="C66" s="50"/>
      <c r="D66" s="50"/>
      <c r="E66" s="50"/>
      <c r="F66" s="50"/>
      <c r="G66" s="50"/>
      <c r="H66" s="143"/>
      <c r="I66" s="143"/>
      <c r="J66" s="143"/>
      <c r="K66" s="143"/>
      <c r="L66" s="143"/>
      <c r="M66" s="91">
        <v>0</v>
      </c>
    </row>
    <row r="67" spans="1:13" x14ac:dyDescent="0.2">
      <c r="A67" s="191" t="s">
        <v>197</v>
      </c>
      <c r="B67" s="198"/>
      <c r="C67" s="198"/>
      <c r="D67" s="198"/>
      <c r="E67" s="198"/>
      <c r="F67" s="198"/>
      <c r="G67" s="198"/>
      <c r="H67" s="169">
        <v>18119471.887410998</v>
      </c>
      <c r="I67" s="169">
        <v>0</v>
      </c>
      <c r="J67" s="169">
        <v>18119471.887410998</v>
      </c>
      <c r="K67" s="169">
        <v>12279488.142302021</v>
      </c>
      <c r="L67" s="169">
        <v>5839983.745108977</v>
      </c>
      <c r="M67" s="87">
        <v>67.769569767833758</v>
      </c>
    </row>
    <row r="68" spans="1:13" s="51" customFormat="1" x14ac:dyDescent="0.2">
      <c r="A68" s="50" t="s">
        <v>154</v>
      </c>
      <c r="B68" s="50" t="s">
        <v>154</v>
      </c>
      <c r="C68" s="50" t="s">
        <v>154</v>
      </c>
      <c r="D68" s="200" t="s">
        <v>166</v>
      </c>
      <c r="E68" s="200"/>
      <c r="F68" s="200" t="s">
        <v>291</v>
      </c>
      <c r="G68" s="200"/>
      <c r="H68" s="143">
        <v>1332930</v>
      </c>
      <c r="I68" s="143">
        <v>0</v>
      </c>
      <c r="J68" s="143">
        <v>1332930</v>
      </c>
      <c r="K68" s="143">
        <v>15391.017854</v>
      </c>
      <c r="L68" s="143">
        <v>1317538.982146</v>
      </c>
      <c r="M68" s="91">
        <v>1.1546756284275994</v>
      </c>
    </row>
    <row r="69" spans="1:13" s="51" customFormat="1" x14ac:dyDescent="0.2">
      <c r="A69" s="50" t="s">
        <v>154</v>
      </c>
      <c r="B69" s="50" t="s">
        <v>154</v>
      </c>
      <c r="C69" s="50" t="s">
        <v>154</v>
      </c>
      <c r="D69" s="200" t="s">
        <v>167</v>
      </c>
      <c r="E69" s="200"/>
      <c r="F69" s="200" t="s">
        <v>292</v>
      </c>
      <c r="G69" s="200"/>
      <c r="H69" s="143">
        <v>75345.16</v>
      </c>
      <c r="I69" s="143">
        <v>0</v>
      </c>
      <c r="J69" s="143">
        <v>75345.16</v>
      </c>
      <c r="K69" s="143">
        <v>75345.16</v>
      </c>
      <c r="L69" s="143">
        <v>0</v>
      </c>
      <c r="M69" s="91">
        <v>100</v>
      </c>
    </row>
    <row r="70" spans="1:13" s="51" customFormat="1" x14ac:dyDescent="0.2">
      <c r="A70" s="50" t="s">
        <v>154</v>
      </c>
      <c r="B70" s="50" t="s">
        <v>154</v>
      </c>
      <c r="C70" s="50" t="s">
        <v>154</v>
      </c>
      <c r="D70" s="200" t="s">
        <v>171</v>
      </c>
      <c r="E70" s="200"/>
      <c r="F70" s="200" t="s">
        <v>293</v>
      </c>
      <c r="G70" s="200"/>
      <c r="H70" s="143">
        <v>1185286.199304</v>
      </c>
      <c r="I70" s="143">
        <v>0</v>
      </c>
      <c r="J70" s="143">
        <v>1185286.199304</v>
      </c>
      <c r="K70" s="143">
        <v>902189.08909403998</v>
      </c>
      <c r="L70" s="143">
        <v>283097.11020996002</v>
      </c>
      <c r="M70" s="91">
        <v>76.115716999304084</v>
      </c>
    </row>
    <row r="71" spans="1:13" s="51" customFormat="1" x14ac:dyDescent="0.2">
      <c r="A71" s="50" t="s">
        <v>154</v>
      </c>
      <c r="B71" s="50" t="s">
        <v>154</v>
      </c>
      <c r="C71" s="50" t="s">
        <v>154</v>
      </c>
      <c r="D71" s="200" t="s">
        <v>163</v>
      </c>
      <c r="E71" s="200"/>
      <c r="F71" s="200" t="s">
        <v>417</v>
      </c>
      <c r="G71" s="200"/>
      <c r="H71" s="143">
        <v>5943</v>
      </c>
      <c r="I71" s="143">
        <v>0</v>
      </c>
      <c r="J71" s="143">
        <v>5943</v>
      </c>
      <c r="K71" s="143">
        <v>19522.65709637</v>
      </c>
      <c r="L71" s="143">
        <v>-13579.65709637</v>
      </c>
      <c r="M71" s="91">
        <v>328.49835262274945</v>
      </c>
    </row>
    <row r="72" spans="1:13" s="51" customFormat="1" x14ac:dyDescent="0.2">
      <c r="A72" s="50" t="s">
        <v>154</v>
      </c>
      <c r="B72" s="50" t="s">
        <v>154</v>
      </c>
      <c r="C72" s="50" t="s">
        <v>154</v>
      </c>
      <c r="D72" s="200" t="s">
        <v>198</v>
      </c>
      <c r="E72" s="200"/>
      <c r="F72" s="200" t="s">
        <v>294</v>
      </c>
      <c r="G72" s="200"/>
      <c r="H72" s="143">
        <v>37321.851000000002</v>
      </c>
      <c r="I72" s="143">
        <v>0</v>
      </c>
      <c r="J72" s="143">
        <v>37321.851000000002</v>
      </c>
      <c r="K72" s="143">
        <v>23021.7500497</v>
      </c>
      <c r="L72" s="143">
        <v>14300.100950300002</v>
      </c>
      <c r="M72" s="91">
        <v>61.684373719031235</v>
      </c>
    </row>
    <row r="73" spans="1:13" s="51" customFormat="1" x14ac:dyDescent="0.2">
      <c r="A73" s="50" t="s">
        <v>154</v>
      </c>
      <c r="B73" s="50" t="s">
        <v>154</v>
      </c>
      <c r="C73" s="50" t="s">
        <v>154</v>
      </c>
      <c r="D73" s="200" t="s">
        <v>172</v>
      </c>
      <c r="E73" s="200"/>
      <c r="F73" s="200" t="s">
        <v>295</v>
      </c>
      <c r="G73" s="200"/>
      <c r="H73" s="143">
        <v>527584.13517000002</v>
      </c>
      <c r="I73" s="143">
        <v>0</v>
      </c>
      <c r="J73" s="143">
        <v>527584.13517000002</v>
      </c>
      <c r="K73" s="143">
        <v>421665.07970974001</v>
      </c>
      <c r="L73" s="143">
        <v>105919.05546026002</v>
      </c>
      <c r="M73" s="91">
        <v>79.923760325709864</v>
      </c>
    </row>
    <row r="74" spans="1:13" s="51" customFormat="1" x14ac:dyDescent="0.2">
      <c r="A74" s="50" t="s">
        <v>154</v>
      </c>
      <c r="B74" s="50" t="s">
        <v>154</v>
      </c>
      <c r="C74" s="50" t="s">
        <v>154</v>
      </c>
      <c r="D74" s="200" t="s">
        <v>173</v>
      </c>
      <c r="E74" s="200"/>
      <c r="F74" s="200" t="s">
        <v>296</v>
      </c>
      <c r="G74" s="200"/>
      <c r="H74" s="143">
        <v>173601</v>
      </c>
      <c r="I74" s="143">
        <v>0</v>
      </c>
      <c r="J74" s="143">
        <v>173601</v>
      </c>
      <c r="K74" s="143">
        <v>163646.99791669002</v>
      </c>
      <c r="L74" s="143">
        <v>9954.0020833099843</v>
      </c>
      <c r="M74" s="91">
        <v>94.266160861222005</v>
      </c>
    </row>
    <row r="75" spans="1:13" s="51" customFormat="1" hidden="1" x14ac:dyDescent="0.2">
      <c r="A75" s="50" t="s">
        <v>154</v>
      </c>
      <c r="B75" s="50" t="s">
        <v>154</v>
      </c>
      <c r="C75" s="50" t="s">
        <v>154</v>
      </c>
      <c r="D75" s="200" t="s">
        <v>174</v>
      </c>
      <c r="E75" s="200"/>
      <c r="F75" s="200" t="s">
        <v>418</v>
      </c>
      <c r="G75" s="200"/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91">
        <v>0</v>
      </c>
    </row>
    <row r="76" spans="1:13" s="51" customFormat="1" x14ac:dyDescent="0.2">
      <c r="A76" s="50" t="s">
        <v>154</v>
      </c>
      <c r="B76" s="50" t="s">
        <v>154</v>
      </c>
      <c r="C76" s="50" t="s">
        <v>154</v>
      </c>
      <c r="D76" s="200" t="s">
        <v>176</v>
      </c>
      <c r="E76" s="200"/>
      <c r="F76" s="200" t="s">
        <v>419</v>
      </c>
      <c r="G76" s="200"/>
      <c r="H76" s="143">
        <v>498459</v>
      </c>
      <c r="I76" s="143">
        <v>0</v>
      </c>
      <c r="J76" s="143">
        <v>498459</v>
      </c>
      <c r="K76" s="143">
        <v>367607.56693946</v>
      </c>
      <c r="L76" s="143">
        <v>130851.43306054</v>
      </c>
      <c r="M76" s="91">
        <v>73.748807211718514</v>
      </c>
    </row>
    <row r="77" spans="1:13" s="51" customFormat="1" x14ac:dyDescent="0.2">
      <c r="A77" s="50" t="s">
        <v>154</v>
      </c>
      <c r="B77" s="50" t="s">
        <v>154</v>
      </c>
      <c r="C77" s="50" t="s">
        <v>154</v>
      </c>
      <c r="D77" s="200" t="s">
        <v>199</v>
      </c>
      <c r="E77" s="200"/>
      <c r="F77" s="200" t="s">
        <v>481</v>
      </c>
      <c r="G77" s="200"/>
      <c r="H77" s="143">
        <v>3119350.2880000002</v>
      </c>
      <c r="I77" s="143">
        <v>0</v>
      </c>
      <c r="J77" s="143">
        <v>3119350.2880000002</v>
      </c>
      <c r="K77" s="143">
        <v>1937154.4875234</v>
      </c>
      <c r="L77" s="143">
        <v>1182195.8004766002</v>
      </c>
      <c r="M77" s="91">
        <v>62.101216877615371</v>
      </c>
    </row>
    <row r="78" spans="1:13" s="51" customFormat="1" x14ac:dyDescent="0.2">
      <c r="A78" s="50" t="s">
        <v>154</v>
      </c>
      <c r="B78" s="50" t="s">
        <v>154</v>
      </c>
      <c r="C78" s="50" t="s">
        <v>154</v>
      </c>
      <c r="D78" s="200" t="s">
        <v>200</v>
      </c>
      <c r="E78" s="200"/>
      <c r="F78" s="200" t="s">
        <v>68</v>
      </c>
      <c r="G78" s="200"/>
      <c r="H78" s="143">
        <v>2349287.864112</v>
      </c>
      <c r="I78" s="143">
        <v>0</v>
      </c>
      <c r="J78" s="143">
        <v>2349287.864112</v>
      </c>
      <c r="K78" s="143">
        <v>2563043.1637740899</v>
      </c>
      <c r="L78" s="143">
        <v>-213755.29966208991</v>
      </c>
      <c r="M78" s="91">
        <v>109.09872744534381</v>
      </c>
    </row>
    <row r="79" spans="1:13" s="51" customFormat="1" x14ac:dyDescent="0.2">
      <c r="A79" s="50" t="s">
        <v>154</v>
      </c>
      <c r="B79" s="50" t="s">
        <v>154</v>
      </c>
      <c r="C79" s="50" t="s">
        <v>154</v>
      </c>
      <c r="D79" s="200" t="s">
        <v>201</v>
      </c>
      <c r="E79" s="200"/>
      <c r="F79" s="200" t="s">
        <v>420</v>
      </c>
      <c r="G79" s="200"/>
      <c r="H79" s="143">
        <v>43768.1</v>
      </c>
      <c r="I79" s="143">
        <v>0</v>
      </c>
      <c r="J79" s="143">
        <v>43768.1</v>
      </c>
      <c r="K79" s="143">
        <v>44132.493970199997</v>
      </c>
      <c r="L79" s="143">
        <v>-364.39397019999888</v>
      </c>
      <c r="M79" s="91">
        <v>100.83255606297736</v>
      </c>
    </row>
    <row r="80" spans="1:13" s="51" customFormat="1" x14ac:dyDescent="0.2">
      <c r="A80" s="50" t="s">
        <v>154</v>
      </c>
      <c r="B80" s="50" t="s">
        <v>154</v>
      </c>
      <c r="C80" s="50" t="s">
        <v>154</v>
      </c>
      <c r="D80" s="200" t="s">
        <v>202</v>
      </c>
      <c r="E80" s="200"/>
      <c r="F80" s="200" t="s">
        <v>421</v>
      </c>
      <c r="G80" s="200"/>
      <c r="H80" s="143">
        <v>33480.400000000001</v>
      </c>
      <c r="I80" s="143">
        <v>0</v>
      </c>
      <c r="J80" s="143">
        <v>33480.400000000001</v>
      </c>
      <c r="K80" s="143">
        <v>17490.039681180002</v>
      </c>
      <c r="L80" s="143">
        <v>15990.36031882</v>
      </c>
      <c r="M80" s="91">
        <v>52.239637761735224</v>
      </c>
    </row>
    <row r="81" spans="1:13" s="51" customFormat="1" x14ac:dyDescent="0.2">
      <c r="A81" s="50" t="s">
        <v>154</v>
      </c>
      <c r="B81" s="50" t="s">
        <v>154</v>
      </c>
      <c r="C81" s="50" t="s">
        <v>154</v>
      </c>
      <c r="D81" s="200" t="s">
        <v>203</v>
      </c>
      <c r="E81" s="200"/>
      <c r="F81" s="200" t="s">
        <v>422</v>
      </c>
      <c r="G81" s="200"/>
      <c r="H81" s="143">
        <v>619</v>
      </c>
      <c r="I81" s="143">
        <v>0</v>
      </c>
      <c r="J81" s="143">
        <v>619</v>
      </c>
      <c r="K81" s="143">
        <v>4.5857691100000002</v>
      </c>
      <c r="L81" s="143">
        <v>614.41423089</v>
      </c>
      <c r="M81" s="91">
        <v>0.74083507431340878</v>
      </c>
    </row>
    <row r="82" spans="1:13" s="51" customFormat="1" x14ac:dyDescent="0.2">
      <c r="A82" s="50" t="s">
        <v>154</v>
      </c>
      <c r="B82" s="50" t="s">
        <v>154</v>
      </c>
      <c r="C82" s="50" t="s">
        <v>154</v>
      </c>
      <c r="D82" s="200" t="s">
        <v>204</v>
      </c>
      <c r="E82" s="200"/>
      <c r="F82" s="200" t="s">
        <v>297</v>
      </c>
      <c r="G82" s="200"/>
      <c r="H82" s="143">
        <v>1660618</v>
      </c>
      <c r="I82" s="143">
        <v>0</v>
      </c>
      <c r="J82" s="143">
        <v>1660618</v>
      </c>
      <c r="K82" s="143">
        <v>1070129.6738211301</v>
      </c>
      <c r="L82" s="143">
        <v>590488.32617886993</v>
      </c>
      <c r="M82" s="91">
        <v>64.441652072971038</v>
      </c>
    </row>
    <row r="83" spans="1:13" s="51" customFormat="1" x14ac:dyDescent="0.2">
      <c r="A83" s="50" t="s">
        <v>154</v>
      </c>
      <c r="B83" s="50" t="s">
        <v>154</v>
      </c>
      <c r="C83" s="50" t="s">
        <v>154</v>
      </c>
      <c r="D83" s="200" t="s">
        <v>205</v>
      </c>
      <c r="E83" s="200"/>
      <c r="F83" s="200" t="s">
        <v>423</v>
      </c>
      <c r="G83" s="200"/>
      <c r="H83" s="143">
        <v>1542617</v>
      </c>
      <c r="I83" s="143">
        <v>0</v>
      </c>
      <c r="J83" s="143">
        <v>1542617</v>
      </c>
      <c r="K83" s="143">
        <v>1041819.6006390699</v>
      </c>
      <c r="L83" s="143">
        <v>500797.39936093008</v>
      </c>
      <c r="M83" s="91">
        <v>67.535856316834952</v>
      </c>
    </row>
    <row r="84" spans="1:13" s="51" customFormat="1" x14ac:dyDescent="0.2">
      <c r="A84" s="50" t="s">
        <v>154</v>
      </c>
      <c r="B84" s="50" t="s">
        <v>154</v>
      </c>
      <c r="C84" s="50" t="s">
        <v>154</v>
      </c>
      <c r="D84" s="200" t="s">
        <v>206</v>
      </c>
      <c r="E84" s="200"/>
      <c r="F84" s="200" t="s">
        <v>298</v>
      </c>
      <c r="G84" s="200"/>
      <c r="H84" s="143">
        <v>121360.88</v>
      </c>
      <c r="I84" s="143">
        <v>0</v>
      </c>
      <c r="J84" s="143">
        <v>121360.88</v>
      </c>
      <c r="K84" s="143">
        <v>75899.087673000002</v>
      </c>
      <c r="L84" s="143">
        <v>45461.792327000003</v>
      </c>
      <c r="M84" s="91">
        <v>62.539994496579133</v>
      </c>
    </row>
    <row r="85" spans="1:13" s="51" customFormat="1" x14ac:dyDescent="0.2">
      <c r="A85" s="50" t="s">
        <v>154</v>
      </c>
      <c r="B85" s="50" t="s">
        <v>154</v>
      </c>
      <c r="C85" s="50" t="s">
        <v>154</v>
      </c>
      <c r="D85" s="200" t="s">
        <v>207</v>
      </c>
      <c r="E85" s="200"/>
      <c r="F85" s="200" t="s">
        <v>460</v>
      </c>
      <c r="G85" s="200"/>
      <c r="H85" s="143">
        <v>37538.451000000001</v>
      </c>
      <c r="I85" s="143">
        <v>0</v>
      </c>
      <c r="J85" s="143">
        <v>37538.451000000001</v>
      </c>
      <c r="K85" s="143">
        <v>9330.2157227700009</v>
      </c>
      <c r="L85" s="143">
        <v>28208.23527723</v>
      </c>
      <c r="M85" s="91">
        <v>24.855089845795717</v>
      </c>
    </row>
    <row r="86" spans="1:13" s="51" customFormat="1" x14ac:dyDescent="0.2">
      <c r="A86" s="50" t="s">
        <v>154</v>
      </c>
      <c r="B86" s="50" t="s">
        <v>154</v>
      </c>
      <c r="C86" s="50" t="s">
        <v>154</v>
      </c>
      <c r="D86" s="200" t="s">
        <v>208</v>
      </c>
      <c r="E86" s="200"/>
      <c r="F86" s="200" t="s">
        <v>424</v>
      </c>
      <c r="G86" s="200"/>
      <c r="H86" s="143">
        <v>164000</v>
      </c>
      <c r="I86" s="143">
        <v>0</v>
      </c>
      <c r="J86" s="143">
        <v>164000</v>
      </c>
      <c r="K86" s="143">
        <v>10965.062901920001</v>
      </c>
      <c r="L86" s="143">
        <v>153034.93709808</v>
      </c>
      <c r="M86" s="91">
        <v>6.6860139645853662</v>
      </c>
    </row>
    <row r="87" spans="1:13" s="51" customFormat="1" x14ac:dyDescent="0.2">
      <c r="A87" s="50" t="s">
        <v>154</v>
      </c>
      <c r="B87" s="50" t="s">
        <v>154</v>
      </c>
      <c r="C87" s="50" t="s">
        <v>154</v>
      </c>
      <c r="D87" s="200" t="s">
        <v>209</v>
      </c>
      <c r="E87" s="200"/>
      <c r="F87" s="200" t="s">
        <v>425</v>
      </c>
      <c r="G87" s="200"/>
      <c r="H87" s="143">
        <v>727000.04520000005</v>
      </c>
      <c r="I87" s="143">
        <v>0</v>
      </c>
      <c r="J87" s="143">
        <v>727000.04520000005</v>
      </c>
      <c r="K87" s="143">
        <v>491956.64764167997</v>
      </c>
      <c r="L87" s="143">
        <v>235043.39755832008</v>
      </c>
      <c r="M87" s="91">
        <v>67.669410874154906</v>
      </c>
    </row>
    <row r="88" spans="1:13" s="51" customFormat="1" x14ac:dyDescent="0.2">
      <c r="A88" s="50" t="s">
        <v>154</v>
      </c>
      <c r="B88" s="50" t="s">
        <v>154</v>
      </c>
      <c r="C88" s="50" t="s">
        <v>154</v>
      </c>
      <c r="D88" s="200" t="s">
        <v>210</v>
      </c>
      <c r="E88" s="200"/>
      <c r="F88" s="200" t="s">
        <v>299</v>
      </c>
      <c r="G88" s="200"/>
      <c r="H88" s="143">
        <v>35629</v>
      </c>
      <c r="I88" s="143">
        <v>0</v>
      </c>
      <c r="J88" s="143">
        <v>35629</v>
      </c>
      <c r="K88" s="143">
        <v>23235.4620746</v>
      </c>
      <c r="L88" s="143">
        <v>12393.5379254</v>
      </c>
      <c r="M88" s="91">
        <v>65.215027294058217</v>
      </c>
    </row>
    <row r="89" spans="1:13" s="51" customFormat="1" x14ac:dyDescent="0.2">
      <c r="A89" s="50" t="s">
        <v>154</v>
      </c>
      <c r="B89" s="50" t="s">
        <v>154</v>
      </c>
      <c r="C89" s="50" t="s">
        <v>154</v>
      </c>
      <c r="D89" s="200" t="s">
        <v>211</v>
      </c>
      <c r="E89" s="200"/>
      <c r="F89" s="200" t="s">
        <v>426</v>
      </c>
      <c r="G89" s="200"/>
      <c r="H89" s="143">
        <v>21612.705000000002</v>
      </c>
      <c r="I89" s="143">
        <v>0</v>
      </c>
      <c r="J89" s="143">
        <v>21612.705000000002</v>
      </c>
      <c r="K89" s="143">
        <v>1258.7474118800001</v>
      </c>
      <c r="L89" s="143">
        <v>20353.95758812</v>
      </c>
      <c r="M89" s="91">
        <v>5.8241086059334073</v>
      </c>
    </row>
    <row r="90" spans="1:13" s="51" customFormat="1" x14ac:dyDescent="0.2">
      <c r="A90" s="50" t="s">
        <v>154</v>
      </c>
      <c r="B90" s="50" t="s">
        <v>154</v>
      </c>
      <c r="C90" s="50" t="s">
        <v>154</v>
      </c>
      <c r="D90" s="200" t="s">
        <v>212</v>
      </c>
      <c r="E90" s="200"/>
      <c r="F90" s="200" t="s">
        <v>427</v>
      </c>
      <c r="G90" s="200"/>
      <c r="H90" s="143">
        <v>34516.814136000001</v>
      </c>
      <c r="I90" s="143">
        <v>0</v>
      </c>
      <c r="J90" s="143">
        <v>34516.814136000001</v>
      </c>
      <c r="K90" s="143">
        <v>20469.922843490003</v>
      </c>
      <c r="L90" s="143">
        <v>14046.891292509998</v>
      </c>
      <c r="M90" s="91">
        <v>59.304206821742824</v>
      </c>
    </row>
    <row r="91" spans="1:13" s="51" customFormat="1" x14ac:dyDescent="0.2">
      <c r="A91" s="50" t="s">
        <v>154</v>
      </c>
      <c r="B91" s="50" t="s">
        <v>154</v>
      </c>
      <c r="C91" s="50" t="s">
        <v>154</v>
      </c>
      <c r="D91" s="200" t="s">
        <v>213</v>
      </c>
      <c r="E91" s="200"/>
      <c r="F91" s="200" t="s">
        <v>482</v>
      </c>
      <c r="G91" s="200"/>
      <c r="H91" s="143">
        <v>375000</v>
      </c>
      <c r="I91" s="143">
        <v>0</v>
      </c>
      <c r="J91" s="143">
        <v>375000</v>
      </c>
      <c r="K91" s="143">
        <v>302976.64241799997</v>
      </c>
      <c r="L91" s="143">
        <v>72023.357582000026</v>
      </c>
      <c r="M91" s="91">
        <v>80.793771311466656</v>
      </c>
    </row>
    <row r="92" spans="1:13" s="51" customFormat="1" x14ac:dyDescent="0.2">
      <c r="A92" s="50" t="s">
        <v>154</v>
      </c>
      <c r="B92" s="50" t="s">
        <v>154</v>
      </c>
      <c r="C92" s="50" t="s">
        <v>154</v>
      </c>
      <c r="D92" s="200" t="s">
        <v>214</v>
      </c>
      <c r="E92" s="200"/>
      <c r="F92" s="200" t="s">
        <v>71</v>
      </c>
      <c r="G92" s="200"/>
      <c r="H92" s="143">
        <v>378586</v>
      </c>
      <c r="I92" s="143">
        <v>0</v>
      </c>
      <c r="J92" s="143">
        <v>378586</v>
      </c>
      <c r="K92" s="143">
        <v>462973.07789150003</v>
      </c>
      <c r="L92" s="143">
        <v>-84387.077891500026</v>
      </c>
      <c r="M92" s="91">
        <v>122.29006827814553</v>
      </c>
    </row>
    <row r="93" spans="1:13" s="51" customFormat="1" x14ac:dyDescent="0.2">
      <c r="A93" s="50" t="s">
        <v>154</v>
      </c>
      <c r="B93" s="50" t="s">
        <v>154</v>
      </c>
      <c r="C93" s="50" t="s">
        <v>154</v>
      </c>
      <c r="D93" s="200" t="s">
        <v>215</v>
      </c>
      <c r="E93" s="200"/>
      <c r="F93" s="200" t="s">
        <v>428</v>
      </c>
      <c r="G93" s="200"/>
      <c r="H93" s="143">
        <v>74200</v>
      </c>
      <c r="I93" s="143">
        <v>0</v>
      </c>
      <c r="J93" s="143">
        <v>74200</v>
      </c>
      <c r="K93" s="143">
        <v>91244.282134710011</v>
      </c>
      <c r="L93" s="143">
        <v>-17044.282134710011</v>
      </c>
      <c r="M93" s="91">
        <v>122.97073063977091</v>
      </c>
    </row>
    <row r="94" spans="1:13" s="51" customFormat="1" x14ac:dyDescent="0.2">
      <c r="A94" s="50" t="s">
        <v>154</v>
      </c>
      <c r="B94" s="50" t="s">
        <v>154</v>
      </c>
      <c r="C94" s="50" t="s">
        <v>154</v>
      </c>
      <c r="D94" s="200" t="s">
        <v>216</v>
      </c>
      <c r="E94" s="200"/>
      <c r="F94" s="200" t="s">
        <v>429</v>
      </c>
      <c r="G94" s="200"/>
      <c r="H94" s="143">
        <v>2148.6859599999998</v>
      </c>
      <c r="I94" s="143">
        <v>0</v>
      </c>
      <c r="J94" s="143">
        <v>2148.6859599999998</v>
      </c>
      <c r="K94" s="143">
        <v>1825.0860230000001</v>
      </c>
      <c r="L94" s="143">
        <v>323.59993699999973</v>
      </c>
      <c r="M94" s="91">
        <v>84.939635524960579</v>
      </c>
    </row>
    <row r="95" spans="1:13" s="51" customFormat="1" x14ac:dyDescent="0.2">
      <c r="A95" s="50" t="s">
        <v>154</v>
      </c>
      <c r="B95" s="50" t="s">
        <v>154</v>
      </c>
      <c r="C95" s="50" t="s">
        <v>154</v>
      </c>
      <c r="D95" s="200" t="s">
        <v>217</v>
      </c>
      <c r="E95" s="200"/>
      <c r="F95" s="200" t="s">
        <v>485</v>
      </c>
      <c r="G95" s="200"/>
      <c r="H95" s="143">
        <v>240317</v>
      </c>
      <c r="I95" s="143">
        <v>0</v>
      </c>
      <c r="J95" s="143">
        <v>240317</v>
      </c>
      <c r="K95" s="143">
        <v>132951.67078695001</v>
      </c>
      <c r="L95" s="143">
        <v>107365.32921304999</v>
      </c>
      <c r="M95" s="91">
        <v>55.323456429195602</v>
      </c>
    </row>
    <row r="96" spans="1:13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0" t="s">
        <v>218</v>
      </c>
      <c r="E96" s="200"/>
      <c r="F96" s="200" t="s">
        <v>451</v>
      </c>
      <c r="G96" s="200"/>
      <c r="H96" s="143">
        <v>246276</v>
      </c>
      <c r="I96" s="143">
        <v>0</v>
      </c>
      <c r="J96" s="143">
        <v>246276</v>
      </c>
      <c r="K96" s="143">
        <v>161008.32177232997</v>
      </c>
      <c r="L96" s="143">
        <v>85267.678227670025</v>
      </c>
      <c r="M96" s="91">
        <v>65.377187290815982</v>
      </c>
    </row>
    <row r="97" spans="1:13" s="51" customFormat="1" x14ac:dyDescent="0.2">
      <c r="A97" s="50" t="s">
        <v>154</v>
      </c>
      <c r="B97" s="50" t="s">
        <v>154</v>
      </c>
      <c r="C97" s="50" t="s">
        <v>154</v>
      </c>
      <c r="D97" s="200" t="s">
        <v>219</v>
      </c>
      <c r="E97" s="200"/>
      <c r="F97" s="200" t="s">
        <v>430</v>
      </c>
      <c r="G97" s="200"/>
      <c r="H97" s="143">
        <v>45770.911212999999</v>
      </c>
      <c r="I97" s="143">
        <v>0</v>
      </c>
      <c r="J97" s="143">
        <v>45770.911212999999</v>
      </c>
      <c r="K97" s="143">
        <v>21348.378900209998</v>
      </c>
      <c r="L97" s="143">
        <v>24422.532312790001</v>
      </c>
      <c r="M97" s="91">
        <v>46.641804444012394</v>
      </c>
    </row>
    <row r="98" spans="1:13" s="51" customFormat="1" x14ac:dyDescent="0.2">
      <c r="A98" s="50" t="s">
        <v>154</v>
      </c>
      <c r="B98" s="50" t="s">
        <v>154</v>
      </c>
      <c r="C98" s="50" t="s">
        <v>154</v>
      </c>
      <c r="D98" s="200" t="s">
        <v>220</v>
      </c>
      <c r="E98" s="200"/>
      <c r="F98" s="200" t="s">
        <v>300</v>
      </c>
      <c r="G98" s="200"/>
      <c r="H98" s="143">
        <v>0</v>
      </c>
      <c r="I98" s="143">
        <v>0</v>
      </c>
      <c r="J98" s="143">
        <v>0</v>
      </c>
      <c r="K98" s="143">
        <v>410332.00104505999</v>
      </c>
      <c r="L98" s="143">
        <v>-410332.00104505999</v>
      </c>
      <c r="M98" s="91">
        <v>0</v>
      </c>
    </row>
    <row r="99" spans="1:13" s="51" customFormat="1" x14ac:dyDescent="0.2">
      <c r="A99" s="50" t="s">
        <v>154</v>
      </c>
      <c r="B99" s="50" t="s">
        <v>154</v>
      </c>
      <c r="C99" s="50" t="s">
        <v>154</v>
      </c>
      <c r="D99" s="200" t="s">
        <v>221</v>
      </c>
      <c r="E99" s="200"/>
      <c r="F99" s="200" t="s">
        <v>483</v>
      </c>
      <c r="G99" s="200"/>
      <c r="H99" s="143">
        <v>261061.9172</v>
      </c>
      <c r="I99" s="143">
        <v>0</v>
      </c>
      <c r="J99" s="143">
        <v>261061.9172</v>
      </c>
      <c r="K99" s="143">
        <v>166325.23475604999</v>
      </c>
      <c r="L99" s="143">
        <v>94736.682443950005</v>
      </c>
      <c r="M99" s="91">
        <v>63.71102937569708</v>
      </c>
    </row>
    <row r="100" spans="1:13" s="51" customFormat="1" x14ac:dyDescent="0.2">
      <c r="A100" s="50" t="s">
        <v>154</v>
      </c>
      <c r="B100" s="50" t="s">
        <v>154</v>
      </c>
      <c r="C100" s="50" t="s">
        <v>154</v>
      </c>
      <c r="D100" s="200" t="s">
        <v>222</v>
      </c>
      <c r="E100" s="200"/>
      <c r="F100" s="200" t="s">
        <v>431</v>
      </c>
      <c r="G100" s="200"/>
      <c r="H100" s="143">
        <v>252</v>
      </c>
      <c r="I100" s="143">
        <v>0</v>
      </c>
      <c r="J100" s="143">
        <v>252</v>
      </c>
      <c r="K100" s="143">
        <v>0</v>
      </c>
      <c r="L100" s="143">
        <v>252</v>
      </c>
      <c r="M100" s="91">
        <v>0</v>
      </c>
    </row>
    <row r="101" spans="1:13" s="51" customFormat="1" x14ac:dyDescent="0.2">
      <c r="A101" s="50" t="s">
        <v>154</v>
      </c>
      <c r="B101" s="50" t="s">
        <v>154</v>
      </c>
      <c r="C101" s="50" t="s">
        <v>154</v>
      </c>
      <c r="D101" s="200" t="s">
        <v>223</v>
      </c>
      <c r="E101" s="200"/>
      <c r="F101" s="200" t="s">
        <v>432</v>
      </c>
      <c r="G101" s="200"/>
      <c r="H101" s="143">
        <v>642</v>
      </c>
      <c r="I101" s="143">
        <v>0</v>
      </c>
      <c r="J101" s="143">
        <v>642</v>
      </c>
      <c r="K101" s="143">
        <v>0</v>
      </c>
      <c r="L101" s="143">
        <v>642</v>
      </c>
      <c r="M101" s="91">
        <v>0</v>
      </c>
    </row>
    <row r="102" spans="1:13" s="51" customFormat="1" x14ac:dyDescent="0.2">
      <c r="A102" s="50" t="s">
        <v>154</v>
      </c>
      <c r="B102" s="50" t="s">
        <v>154</v>
      </c>
      <c r="C102" s="50" t="s">
        <v>154</v>
      </c>
      <c r="D102" s="200" t="s">
        <v>224</v>
      </c>
      <c r="E102" s="200"/>
      <c r="F102" s="200" t="s">
        <v>433</v>
      </c>
      <c r="G102" s="200"/>
      <c r="H102" s="143">
        <v>62178</v>
      </c>
      <c r="I102" s="143">
        <v>0</v>
      </c>
      <c r="J102" s="143">
        <v>62178</v>
      </c>
      <c r="K102" s="143">
        <v>56107.931796429999</v>
      </c>
      <c r="L102" s="143">
        <v>6070.0682035700011</v>
      </c>
      <c r="M102" s="91">
        <v>90.237594963540161</v>
      </c>
    </row>
    <row r="103" spans="1:13" s="51" customFormat="1" x14ac:dyDescent="0.2">
      <c r="A103" s="50" t="s">
        <v>154</v>
      </c>
      <c r="B103" s="50" t="s">
        <v>154</v>
      </c>
      <c r="C103" s="50" t="s">
        <v>154</v>
      </c>
      <c r="D103" s="200" t="s">
        <v>225</v>
      </c>
      <c r="E103" s="200"/>
      <c r="F103" s="200" t="s">
        <v>434</v>
      </c>
      <c r="G103" s="200"/>
      <c r="H103" s="143">
        <v>222821</v>
      </c>
      <c r="I103" s="143">
        <v>0</v>
      </c>
      <c r="J103" s="143">
        <v>222821</v>
      </c>
      <c r="K103" s="143">
        <v>147632.5220467</v>
      </c>
      <c r="L103" s="143">
        <v>75188.477953299996</v>
      </c>
      <c r="M103" s="91">
        <v>66.256107838444308</v>
      </c>
    </row>
    <row r="104" spans="1:13" s="51" customFormat="1" x14ac:dyDescent="0.2">
      <c r="A104" s="50" t="s">
        <v>154</v>
      </c>
      <c r="B104" s="50" t="s">
        <v>154</v>
      </c>
      <c r="C104" s="50" t="s">
        <v>154</v>
      </c>
      <c r="D104" s="200" t="s">
        <v>226</v>
      </c>
      <c r="E104" s="200"/>
      <c r="F104" s="200" t="s">
        <v>458</v>
      </c>
      <c r="G104" s="200"/>
      <c r="H104" s="143">
        <v>41578</v>
      </c>
      <c r="I104" s="143">
        <v>0</v>
      </c>
      <c r="J104" s="143">
        <v>41578</v>
      </c>
      <c r="K104" s="143">
        <v>31473.463254999999</v>
      </c>
      <c r="L104" s="143">
        <v>10104.536745000001</v>
      </c>
      <c r="M104" s="91">
        <v>75.697395870412237</v>
      </c>
    </row>
    <row r="105" spans="1:13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0" t="s">
        <v>227</v>
      </c>
      <c r="E105" s="200"/>
      <c r="F105" s="200" t="s">
        <v>435</v>
      </c>
      <c r="G105" s="200"/>
      <c r="H105" s="143">
        <v>818914.5</v>
      </c>
      <c r="I105" s="143">
        <v>0</v>
      </c>
      <c r="J105" s="143">
        <v>818914.5</v>
      </c>
      <c r="K105" s="143">
        <v>327901.41881414002</v>
      </c>
      <c r="L105" s="143">
        <v>491013.08118585998</v>
      </c>
      <c r="M105" s="91">
        <v>40.040983376669978</v>
      </c>
    </row>
    <row r="106" spans="1:13" s="51" customFormat="1" x14ac:dyDescent="0.2">
      <c r="A106" s="50" t="s">
        <v>154</v>
      </c>
      <c r="B106" s="50" t="s">
        <v>154</v>
      </c>
      <c r="C106" s="50" t="s">
        <v>154</v>
      </c>
      <c r="D106" s="200" t="s">
        <v>228</v>
      </c>
      <c r="E106" s="200"/>
      <c r="F106" s="200" t="s">
        <v>472</v>
      </c>
      <c r="G106" s="200"/>
      <c r="H106" s="143">
        <v>0</v>
      </c>
      <c r="I106" s="143">
        <v>0</v>
      </c>
      <c r="J106" s="143">
        <v>0</v>
      </c>
      <c r="K106" s="143">
        <v>5655.0590400000001</v>
      </c>
      <c r="L106" s="143">
        <v>-5655.0590400000001</v>
      </c>
      <c r="M106" s="91">
        <v>0</v>
      </c>
    </row>
    <row r="107" spans="1:13" s="51" customFormat="1" x14ac:dyDescent="0.2">
      <c r="A107" s="50" t="s">
        <v>154</v>
      </c>
      <c r="B107" s="50" t="s">
        <v>154</v>
      </c>
      <c r="C107" s="50" t="s">
        <v>154</v>
      </c>
      <c r="D107" s="200" t="s">
        <v>229</v>
      </c>
      <c r="E107" s="200"/>
      <c r="F107" s="200" t="s">
        <v>436</v>
      </c>
      <c r="G107" s="200"/>
      <c r="H107" s="143">
        <v>71906</v>
      </c>
      <c r="I107" s="143">
        <v>0</v>
      </c>
      <c r="J107" s="143">
        <v>71906</v>
      </c>
      <c r="K107" s="143">
        <v>58307.770888160005</v>
      </c>
      <c r="L107" s="143">
        <v>13598.229111839995</v>
      </c>
      <c r="M107" s="91">
        <v>81.088881161738939</v>
      </c>
    </row>
    <row r="108" spans="1:13" s="51" customFormat="1" x14ac:dyDescent="0.2">
      <c r="A108" s="50" t="s">
        <v>154</v>
      </c>
      <c r="B108" s="50" t="s">
        <v>154</v>
      </c>
      <c r="C108" s="50" t="s">
        <v>154</v>
      </c>
      <c r="D108" s="200" t="s">
        <v>230</v>
      </c>
      <c r="E108" s="200"/>
      <c r="F108" s="200" t="s">
        <v>301</v>
      </c>
      <c r="G108" s="200"/>
      <c r="H108" s="143">
        <v>2385.6999999999998</v>
      </c>
      <c r="I108" s="143">
        <v>0</v>
      </c>
      <c r="J108" s="143">
        <v>2385.6999999999998</v>
      </c>
      <c r="K108" s="143">
        <v>-3.7233399999999999</v>
      </c>
      <c r="L108" s="143">
        <v>2389.4233399999998</v>
      </c>
      <c r="M108" s="91">
        <v>-0.15606907825795366</v>
      </c>
    </row>
    <row r="109" spans="1:13" s="51" customFormat="1" x14ac:dyDescent="0.2">
      <c r="A109" s="50" t="s">
        <v>154</v>
      </c>
      <c r="B109" s="50" t="s">
        <v>154</v>
      </c>
      <c r="C109" s="50" t="s">
        <v>154</v>
      </c>
      <c r="D109" s="200" t="s">
        <v>231</v>
      </c>
      <c r="E109" s="200"/>
      <c r="F109" s="200" t="s">
        <v>437</v>
      </c>
      <c r="G109" s="200"/>
      <c r="H109" s="143">
        <v>1249860.7350000001</v>
      </c>
      <c r="I109" s="143">
        <v>0</v>
      </c>
      <c r="J109" s="143">
        <v>1249860.7350000001</v>
      </c>
      <c r="K109" s="143">
        <v>320441.22730130999</v>
      </c>
      <c r="L109" s="143">
        <v>929419.50769869005</v>
      </c>
      <c r="M109" s="91">
        <v>25.638154582183109</v>
      </c>
    </row>
    <row r="110" spans="1:13" s="51" customFormat="1" x14ac:dyDescent="0.2">
      <c r="A110" s="50" t="s">
        <v>154</v>
      </c>
      <c r="B110" s="50" t="s">
        <v>154</v>
      </c>
      <c r="C110" s="50" t="s">
        <v>154</v>
      </c>
      <c r="D110" s="200" t="s">
        <v>232</v>
      </c>
      <c r="E110" s="200"/>
      <c r="F110" s="200" t="s">
        <v>438</v>
      </c>
      <c r="G110" s="200"/>
      <c r="H110" s="143">
        <v>250000</v>
      </c>
      <c r="I110" s="143">
        <v>0</v>
      </c>
      <c r="J110" s="143">
        <v>250000</v>
      </c>
      <c r="K110" s="143">
        <v>236790.23083167002</v>
      </c>
      <c r="L110" s="143">
        <v>13209.769168329978</v>
      </c>
      <c r="M110" s="91">
        <v>94.716092332668012</v>
      </c>
    </row>
    <row r="111" spans="1:13" s="51" customFormat="1" x14ac:dyDescent="0.2">
      <c r="A111" s="50" t="s">
        <v>154</v>
      </c>
      <c r="B111" s="50" t="s">
        <v>154</v>
      </c>
      <c r="C111" s="50" t="s">
        <v>154</v>
      </c>
      <c r="D111" s="200" t="s">
        <v>233</v>
      </c>
      <c r="E111" s="200"/>
      <c r="F111" s="200" t="s">
        <v>439</v>
      </c>
      <c r="G111" s="200"/>
      <c r="H111" s="143">
        <v>39464.545116000001</v>
      </c>
      <c r="I111" s="143">
        <v>0</v>
      </c>
      <c r="J111" s="143">
        <v>39464.545116000001</v>
      </c>
      <c r="K111" s="143">
        <v>35189.394993000002</v>
      </c>
      <c r="L111" s="143">
        <v>4275.1501229999994</v>
      </c>
      <c r="M111" s="91">
        <v>89.167111617696719</v>
      </c>
    </row>
    <row r="112" spans="1:13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0" t="s">
        <v>234</v>
      </c>
      <c r="E112" s="200"/>
      <c r="F112" s="200" t="s">
        <v>440</v>
      </c>
      <c r="G112" s="200"/>
      <c r="H112" s="143">
        <v>4000</v>
      </c>
      <c r="I112" s="143">
        <v>0</v>
      </c>
      <c r="J112" s="143">
        <v>4000</v>
      </c>
      <c r="K112" s="143">
        <v>3126.8584952800002</v>
      </c>
      <c r="L112" s="143">
        <v>873.14150471999983</v>
      </c>
      <c r="M112" s="91">
        <v>78.171462382000001</v>
      </c>
    </row>
    <row r="113" spans="1:13" s="51" customFormat="1" x14ac:dyDescent="0.2">
      <c r="A113" s="50" t="s">
        <v>154</v>
      </c>
      <c r="B113" s="50" t="s">
        <v>154</v>
      </c>
      <c r="C113" s="50" t="s">
        <v>154</v>
      </c>
      <c r="D113" s="200" t="s">
        <v>235</v>
      </c>
      <c r="E113" s="200"/>
      <c r="F113" s="200" t="s">
        <v>484</v>
      </c>
      <c r="G113" s="200"/>
      <c r="H113" s="143">
        <v>0</v>
      </c>
      <c r="I113" s="143">
        <v>0</v>
      </c>
      <c r="J113" s="143">
        <v>0</v>
      </c>
      <c r="K113" s="143">
        <v>10450.54219</v>
      </c>
      <c r="L113" s="143">
        <v>-10450.54219</v>
      </c>
      <c r="M113" s="91">
        <v>0</v>
      </c>
    </row>
    <row r="114" spans="1:13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0" t="s">
        <v>236</v>
      </c>
      <c r="E114" s="200"/>
      <c r="F114" s="200" t="s">
        <v>441</v>
      </c>
      <c r="G114" s="200"/>
      <c r="H114" s="143">
        <v>4240</v>
      </c>
      <c r="I114" s="143">
        <v>0</v>
      </c>
      <c r="J114" s="143">
        <v>4240</v>
      </c>
      <c r="K114" s="143">
        <v>0</v>
      </c>
      <c r="L114" s="143">
        <v>4240</v>
      </c>
      <c r="M114" s="91">
        <v>0</v>
      </c>
    </row>
    <row r="115" spans="1:13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0" t="s">
        <v>237</v>
      </c>
      <c r="E115" s="200"/>
      <c r="F115" s="200" t="s">
        <v>442</v>
      </c>
      <c r="G115" s="200"/>
      <c r="H115" s="143">
        <v>0</v>
      </c>
      <c r="I115" s="143">
        <v>0</v>
      </c>
      <c r="J115" s="143">
        <v>0</v>
      </c>
      <c r="K115" s="143">
        <v>92.016940000000005</v>
      </c>
      <c r="L115" s="143">
        <v>-92.016940000000005</v>
      </c>
      <c r="M115" s="91">
        <v>0</v>
      </c>
    </row>
    <row r="116" spans="1:13" s="51" customFormat="1" x14ac:dyDescent="0.2">
      <c r="A116" s="50"/>
      <c r="B116" s="50"/>
      <c r="C116" s="50"/>
      <c r="D116" s="200" t="s">
        <v>238</v>
      </c>
      <c r="E116" s="200"/>
      <c r="F116" s="200" t="s">
        <v>409</v>
      </c>
      <c r="G116" s="200"/>
      <c r="H116" s="143">
        <v>0</v>
      </c>
      <c r="I116" s="143">
        <v>0</v>
      </c>
      <c r="J116" s="143">
        <v>0</v>
      </c>
      <c r="K116" s="143">
        <v>60.223215000000003</v>
      </c>
      <c r="L116" s="143">
        <v>-60.223215000000003</v>
      </c>
      <c r="M116" s="91">
        <v>0</v>
      </c>
    </row>
    <row r="117" spans="1:13" x14ac:dyDescent="0.2">
      <c r="A117" s="50"/>
      <c r="B117" s="50"/>
      <c r="C117" s="50"/>
      <c r="D117" s="50"/>
      <c r="E117" s="50"/>
      <c r="F117" s="50"/>
      <c r="G117" s="50"/>
      <c r="H117" s="143"/>
      <c r="I117" s="143"/>
      <c r="J117" s="143"/>
      <c r="K117" s="143"/>
      <c r="L117" s="143"/>
      <c r="M117" s="91"/>
    </row>
    <row r="118" spans="1:13" x14ac:dyDescent="0.2">
      <c r="A118" s="193" t="s">
        <v>239</v>
      </c>
      <c r="B118" s="194"/>
      <c r="C118" s="194"/>
      <c r="D118" s="194"/>
      <c r="E118" s="194"/>
      <c r="F118" s="194"/>
      <c r="G118" s="194"/>
      <c r="H118" s="168">
        <v>27308463.866396002</v>
      </c>
      <c r="I118" s="168">
        <v>83938.627768999999</v>
      </c>
      <c r="J118" s="168">
        <v>27392402.494165003</v>
      </c>
      <c r="K118" s="168">
        <v>21325947.439661179</v>
      </c>
      <c r="L118" s="168">
        <v>6066455.0545038246</v>
      </c>
      <c r="M118" s="89">
        <v>77.853512280289877</v>
      </c>
    </row>
    <row r="119" spans="1:13" x14ac:dyDescent="0.2">
      <c r="A119" s="60"/>
      <c r="H119" s="143"/>
      <c r="I119" s="143"/>
      <c r="J119" s="143"/>
      <c r="K119" s="143"/>
      <c r="L119" s="143"/>
      <c r="M119" s="91"/>
    </row>
    <row r="120" spans="1:13" x14ac:dyDescent="0.2">
      <c r="A120" s="191" t="s">
        <v>240</v>
      </c>
      <c r="B120" s="198"/>
      <c r="C120" s="198"/>
      <c r="D120" s="198"/>
      <c r="E120" s="198"/>
      <c r="F120" s="198"/>
      <c r="G120" s="198"/>
      <c r="H120" s="169">
        <v>13344677.214076003</v>
      </c>
      <c r="I120" s="169">
        <v>107966.622135</v>
      </c>
      <c r="J120" s="169">
        <v>13452643.836211002</v>
      </c>
      <c r="K120" s="169">
        <v>10521021.623299671</v>
      </c>
      <c r="L120" s="169">
        <v>2931622.2129113302</v>
      </c>
      <c r="M120" s="87">
        <v>78.207835956972488</v>
      </c>
    </row>
    <row r="121" spans="1:13" x14ac:dyDescent="0.2">
      <c r="A121" s="47" t="s">
        <v>154</v>
      </c>
      <c r="B121" s="47" t="s">
        <v>154</v>
      </c>
      <c r="C121" s="47" t="s">
        <v>241</v>
      </c>
      <c r="D121" s="196" t="s">
        <v>50</v>
      </c>
      <c r="E121" s="197"/>
      <c r="F121" s="197"/>
      <c r="G121" s="197"/>
      <c r="H121" s="143">
        <v>13344677.214076003</v>
      </c>
      <c r="I121" s="143">
        <v>107966.622135</v>
      </c>
      <c r="J121" s="143">
        <v>13452643.836211002</v>
      </c>
      <c r="K121" s="143">
        <v>10521021.623299671</v>
      </c>
      <c r="L121" s="143">
        <v>2931622.2129113302</v>
      </c>
      <c r="M121" s="91">
        <v>78.207835956972488</v>
      </c>
    </row>
    <row r="122" spans="1:13" x14ac:dyDescent="0.2">
      <c r="A122" s="48" t="s">
        <v>154</v>
      </c>
      <c r="B122" s="48" t="s">
        <v>154</v>
      </c>
      <c r="C122" s="199" t="s">
        <v>242</v>
      </c>
      <c r="D122" s="197"/>
      <c r="E122" s="200" t="s">
        <v>286</v>
      </c>
      <c r="F122" s="200"/>
      <c r="G122" s="197"/>
      <c r="H122" s="143">
        <v>2076230.734439</v>
      </c>
      <c r="I122" s="143">
        <v>0</v>
      </c>
      <c r="J122" s="143">
        <v>2076230.734439</v>
      </c>
      <c r="K122" s="143">
        <v>2700637.25061895</v>
      </c>
      <c r="L122" s="143">
        <v>-624406.51617994998</v>
      </c>
      <c r="M122" s="91">
        <v>130.07404263036619</v>
      </c>
    </row>
    <row r="123" spans="1:13" x14ac:dyDescent="0.2">
      <c r="A123" s="48" t="s">
        <v>154</v>
      </c>
      <c r="B123" s="48" t="s">
        <v>154</v>
      </c>
      <c r="C123" s="199" t="s">
        <v>243</v>
      </c>
      <c r="D123" s="197"/>
      <c r="E123" s="200" t="s">
        <v>405</v>
      </c>
      <c r="F123" s="200"/>
      <c r="G123" s="197"/>
      <c r="H123" s="143">
        <v>4911782.1020020004</v>
      </c>
      <c r="I123" s="143">
        <v>0</v>
      </c>
      <c r="J123" s="143">
        <v>4911782.1020020004</v>
      </c>
      <c r="K123" s="143">
        <v>3658384.8798314598</v>
      </c>
      <c r="L123" s="143">
        <v>1253397.2221705406</v>
      </c>
      <c r="M123" s="91">
        <v>74.48182357968065</v>
      </c>
    </row>
    <row r="124" spans="1:13" ht="11.25" customHeight="1" x14ac:dyDescent="0.2">
      <c r="A124" s="48" t="s">
        <v>154</v>
      </c>
      <c r="B124" s="48" t="s">
        <v>154</v>
      </c>
      <c r="C124" s="199" t="s">
        <v>244</v>
      </c>
      <c r="D124" s="197"/>
      <c r="E124" s="195" t="s">
        <v>406</v>
      </c>
      <c r="F124" s="195"/>
      <c r="G124" s="195"/>
      <c r="H124" s="143">
        <v>368147.81199800002</v>
      </c>
      <c r="I124" s="143">
        <v>0</v>
      </c>
      <c r="J124" s="143">
        <v>368147.81199800002</v>
      </c>
      <c r="K124" s="143">
        <v>300592.79337766999</v>
      </c>
      <c r="L124" s="143">
        <v>67555.018620330025</v>
      </c>
      <c r="M124" s="91">
        <v>81.650028488911133</v>
      </c>
    </row>
    <row r="125" spans="1:13" ht="11.25" customHeight="1" x14ac:dyDescent="0.2">
      <c r="A125" s="48" t="s">
        <v>154</v>
      </c>
      <c r="B125" s="48" t="s">
        <v>154</v>
      </c>
      <c r="C125" s="199" t="s">
        <v>245</v>
      </c>
      <c r="D125" s="197"/>
      <c r="E125" s="195" t="s">
        <v>407</v>
      </c>
      <c r="F125" s="195"/>
      <c r="G125" s="195"/>
      <c r="H125" s="143">
        <v>337605.66850600002</v>
      </c>
      <c r="I125" s="143">
        <v>0</v>
      </c>
      <c r="J125" s="143">
        <v>337605.66850600002</v>
      </c>
      <c r="K125" s="143">
        <v>315363.07374137</v>
      </c>
      <c r="L125" s="143">
        <v>22242.594764630019</v>
      </c>
      <c r="M125" s="91">
        <v>93.411664305561061</v>
      </c>
    </row>
    <row r="126" spans="1:13" ht="11.25" customHeight="1" x14ac:dyDescent="0.2">
      <c r="A126" s="48" t="s">
        <v>154</v>
      </c>
      <c r="B126" s="48" t="s">
        <v>154</v>
      </c>
      <c r="C126" s="199" t="s">
        <v>246</v>
      </c>
      <c r="D126" s="197"/>
      <c r="E126" s="195" t="s">
        <v>408</v>
      </c>
      <c r="F126" s="195"/>
      <c r="G126" s="195"/>
      <c r="H126" s="143">
        <v>4383847.7156260004</v>
      </c>
      <c r="I126" s="143">
        <v>79966.622134999998</v>
      </c>
      <c r="J126" s="143">
        <v>4463814.3377609998</v>
      </c>
      <c r="K126" s="143">
        <v>2846225.7729453798</v>
      </c>
      <c r="L126" s="143">
        <v>1617588.56481562</v>
      </c>
      <c r="M126" s="91">
        <v>63.762189857856313</v>
      </c>
    </row>
    <row r="127" spans="1:13" x14ac:dyDescent="0.2">
      <c r="A127" s="48" t="s">
        <v>154</v>
      </c>
      <c r="B127" s="48" t="s">
        <v>154</v>
      </c>
      <c r="C127" s="199" t="s">
        <v>247</v>
      </c>
      <c r="D127" s="197"/>
      <c r="E127" s="200" t="s">
        <v>287</v>
      </c>
      <c r="F127" s="200"/>
      <c r="G127" s="197"/>
      <c r="H127" s="143">
        <v>1267063.181505</v>
      </c>
      <c r="I127" s="143">
        <v>28000</v>
      </c>
      <c r="J127" s="143">
        <v>1295063.181505</v>
      </c>
      <c r="K127" s="143">
        <v>699817.85278483992</v>
      </c>
      <c r="L127" s="143">
        <v>595245.32872016006</v>
      </c>
      <c r="M127" s="91">
        <v>54.03735221408872</v>
      </c>
    </row>
    <row r="128" spans="1:13" x14ac:dyDescent="0.2">
      <c r="A128" s="48"/>
      <c r="B128" s="48"/>
      <c r="C128" s="49"/>
      <c r="E128" s="50"/>
      <c r="F128" s="50"/>
      <c r="H128" s="143"/>
      <c r="I128" s="143"/>
      <c r="J128" s="143"/>
      <c r="K128" s="143"/>
      <c r="L128" s="143"/>
      <c r="M128" s="91"/>
    </row>
    <row r="129" spans="1:13" x14ac:dyDescent="0.2">
      <c r="A129" s="191" t="s">
        <v>248</v>
      </c>
      <c r="B129" s="198"/>
      <c r="C129" s="198"/>
      <c r="D129" s="198"/>
      <c r="E129" s="198"/>
      <c r="F129" s="198"/>
      <c r="G129" s="198"/>
      <c r="H129" s="169">
        <v>7033412.5903480016</v>
      </c>
      <c r="I129" s="169">
        <v>-24027.994365999999</v>
      </c>
      <c r="J129" s="169">
        <v>7009384.5959820021</v>
      </c>
      <c r="K129" s="169">
        <v>5429640.7055444084</v>
      </c>
      <c r="L129" s="169">
        <v>1579743.8904375937</v>
      </c>
      <c r="M129" s="87">
        <v>77.462445257417428</v>
      </c>
    </row>
    <row r="130" spans="1:13" x14ac:dyDescent="0.2">
      <c r="A130" s="47" t="s">
        <v>154</v>
      </c>
      <c r="B130" s="47" t="s">
        <v>154</v>
      </c>
      <c r="C130" s="47" t="s">
        <v>249</v>
      </c>
      <c r="D130" s="196" t="s">
        <v>397</v>
      </c>
      <c r="E130" s="197"/>
      <c r="F130" s="197"/>
      <c r="G130" s="197"/>
      <c r="H130" s="143">
        <v>1954.4598000000001</v>
      </c>
      <c r="I130" s="143">
        <v>0</v>
      </c>
      <c r="J130" s="143">
        <v>1954.4598000000001</v>
      </c>
      <c r="K130" s="143">
        <v>10919.296859799999</v>
      </c>
      <c r="L130" s="143">
        <v>-8964.8370597999983</v>
      </c>
      <c r="M130" s="91">
        <v>558.68618325124919</v>
      </c>
    </row>
    <row r="131" spans="1:13" x14ac:dyDescent="0.2">
      <c r="A131" s="47" t="s">
        <v>154</v>
      </c>
      <c r="B131" s="47" t="s">
        <v>154</v>
      </c>
      <c r="C131" s="47" t="s">
        <v>250</v>
      </c>
      <c r="D131" s="196" t="s">
        <v>288</v>
      </c>
      <c r="E131" s="197"/>
      <c r="F131" s="197"/>
      <c r="G131" s="197"/>
      <c r="H131" s="143">
        <v>6480674.3762720004</v>
      </c>
      <c r="I131" s="143">
        <v>0</v>
      </c>
      <c r="J131" s="143">
        <v>6480674.3762720004</v>
      </c>
      <c r="K131" s="143">
        <v>4722040.3049017694</v>
      </c>
      <c r="L131" s="143">
        <v>1758634.071370231</v>
      </c>
      <c r="M131" s="91">
        <v>72.863409434530439</v>
      </c>
    </row>
    <row r="132" spans="1:13" x14ac:dyDescent="0.2">
      <c r="A132" s="47" t="s">
        <v>154</v>
      </c>
      <c r="B132" s="47" t="s">
        <v>154</v>
      </c>
      <c r="C132" s="47" t="s">
        <v>251</v>
      </c>
      <c r="D132" s="196" t="s">
        <v>398</v>
      </c>
      <c r="E132" s="197"/>
      <c r="F132" s="197"/>
      <c r="G132" s="197"/>
      <c r="H132" s="143">
        <v>430.09899999999999</v>
      </c>
      <c r="I132" s="143">
        <v>0</v>
      </c>
      <c r="J132" s="143">
        <v>430.09899999999999</v>
      </c>
      <c r="K132" s="143">
        <v>56.487231999999999</v>
      </c>
      <c r="L132" s="143">
        <v>373.61176799999998</v>
      </c>
      <c r="M132" s="91">
        <v>13.133541812466431</v>
      </c>
    </row>
    <row r="133" spans="1:13" x14ac:dyDescent="0.2">
      <c r="A133" s="47" t="s">
        <v>154</v>
      </c>
      <c r="B133" s="47" t="s">
        <v>154</v>
      </c>
      <c r="C133" s="47" t="s">
        <v>252</v>
      </c>
      <c r="D133" s="196" t="s">
        <v>289</v>
      </c>
      <c r="E133" s="197"/>
      <c r="F133" s="197"/>
      <c r="G133" s="197"/>
      <c r="H133" s="143">
        <v>180982.199108</v>
      </c>
      <c r="I133" s="143">
        <v>0</v>
      </c>
      <c r="J133" s="143">
        <v>180982.199108</v>
      </c>
      <c r="K133" s="143">
        <v>341563.76907336997</v>
      </c>
      <c r="L133" s="143">
        <v>-160581.56996536997</v>
      </c>
      <c r="M133" s="91">
        <v>188.72782558551182</v>
      </c>
    </row>
    <row r="134" spans="1:13" hidden="1" x14ac:dyDescent="0.2">
      <c r="A134" s="47" t="s">
        <v>154</v>
      </c>
      <c r="B134" s="47" t="s">
        <v>154</v>
      </c>
      <c r="C134" s="47" t="s">
        <v>253</v>
      </c>
      <c r="D134" s="196" t="s">
        <v>399</v>
      </c>
      <c r="E134" s="197"/>
      <c r="F134" s="197"/>
      <c r="G134" s="197"/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91">
        <v>0</v>
      </c>
    </row>
    <row r="135" spans="1:13" x14ac:dyDescent="0.2">
      <c r="A135" s="47" t="s">
        <v>154</v>
      </c>
      <c r="B135" s="47" t="s">
        <v>154</v>
      </c>
      <c r="C135" s="47" t="s">
        <v>254</v>
      </c>
      <c r="D135" s="196" t="s">
        <v>400</v>
      </c>
      <c r="E135" s="197"/>
      <c r="F135" s="197"/>
      <c r="G135" s="197"/>
      <c r="H135" s="143">
        <v>98725.678365</v>
      </c>
      <c r="I135" s="143">
        <v>-24027.994365999999</v>
      </c>
      <c r="J135" s="143">
        <v>74697.683999000001</v>
      </c>
      <c r="K135" s="143">
        <v>14192.257498499999</v>
      </c>
      <c r="L135" s="143">
        <v>60505.426500500005</v>
      </c>
      <c r="M135" s="91">
        <v>18.999595086093962</v>
      </c>
    </row>
    <row r="136" spans="1:13" x14ac:dyDescent="0.2">
      <c r="A136" s="47" t="s">
        <v>154</v>
      </c>
      <c r="B136" s="47" t="s">
        <v>154</v>
      </c>
      <c r="C136" s="47" t="s">
        <v>255</v>
      </c>
      <c r="D136" s="196" t="s">
        <v>401</v>
      </c>
      <c r="E136" s="197"/>
      <c r="F136" s="197"/>
      <c r="G136" s="197"/>
      <c r="H136" s="143">
        <v>188233.21013299999</v>
      </c>
      <c r="I136" s="143">
        <v>0</v>
      </c>
      <c r="J136" s="143">
        <v>188233.21013299999</v>
      </c>
      <c r="K136" s="143">
        <v>149224.86316474</v>
      </c>
      <c r="L136" s="143">
        <v>39008.346968259983</v>
      </c>
      <c r="M136" s="91">
        <v>79.276586240707559</v>
      </c>
    </row>
    <row r="137" spans="1:13" x14ac:dyDescent="0.2">
      <c r="A137" s="47" t="s">
        <v>154</v>
      </c>
      <c r="B137" s="47" t="s">
        <v>154</v>
      </c>
      <c r="C137" s="47" t="s">
        <v>256</v>
      </c>
      <c r="D137" s="196" t="s">
        <v>402</v>
      </c>
      <c r="E137" s="197"/>
      <c r="F137" s="197"/>
      <c r="G137" s="197"/>
      <c r="H137" s="143">
        <v>28804.349391</v>
      </c>
      <c r="I137" s="143">
        <v>0</v>
      </c>
      <c r="J137" s="143">
        <v>28804.349391</v>
      </c>
      <c r="K137" s="143">
        <v>15809.414112</v>
      </c>
      <c r="L137" s="143">
        <v>12994.935278999999</v>
      </c>
      <c r="M137" s="91">
        <v>54.885510161669181</v>
      </c>
    </row>
    <row r="138" spans="1:13" x14ac:dyDescent="0.2">
      <c r="A138" s="47" t="s">
        <v>154</v>
      </c>
      <c r="B138" s="47" t="s">
        <v>154</v>
      </c>
      <c r="C138" s="47" t="s">
        <v>257</v>
      </c>
      <c r="D138" s="196" t="s">
        <v>403</v>
      </c>
      <c r="E138" s="197"/>
      <c r="F138" s="197"/>
      <c r="G138" s="197"/>
      <c r="H138" s="143">
        <v>5600</v>
      </c>
      <c r="I138" s="143">
        <v>0</v>
      </c>
      <c r="J138" s="143">
        <v>5600</v>
      </c>
      <c r="K138" s="143">
        <v>20958.801683680002</v>
      </c>
      <c r="L138" s="143">
        <v>-15358.801683680002</v>
      </c>
      <c r="M138" s="91">
        <v>374.26431578000006</v>
      </c>
    </row>
    <row r="139" spans="1:13" x14ac:dyDescent="0.2">
      <c r="A139" s="47" t="s">
        <v>154</v>
      </c>
      <c r="B139" s="47" t="s">
        <v>154</v>
      </c>
      <c r="C139" s="47" t="s">
        <v>258</v>
      </c>
      <c r="D139" s="196" t="s">
        <v>404</v>
      </c>
      <c r="E139" s="197"/>
      <c r="F139" s="197"/>
      <c r="G139" s="197"/>
      <c r="H139" s="143">
        <v>48008.218279000001</v>
      </c>
      <c r="I139" s="143">
        <v>0</v>
      </c>
      <c r="J139" s="143">
        <v>48008.218279000001</v>
      </c>
      <c r="K139" s="143">
        <v>154875.51101854999</v>
      </c>
      <c r="L139" s="143">
        <v>-106867.29273955</v>
      </c>
      <c r="M139" s="91">
        <v>322.60208058230819</v>
      </c>
    </row>
    <row r="140" spans="1:13" x14ac:dyDescent="0.2">
      <c r="A140" s="47"/>
      <c r="B140" s="47"/>
      <c r="C140" s="47"/>
      <c r="D140" s="47"/>
      <c r="H140" s="143"/>
      <c r="I140" s="143"/>
      <c r="J140" s="143"/>
      <c r="K140" s="143"/>
      <c r="L140" s="143"/>
      <c r="M140" s="91"/>
    </row>
    <row r="141" spans="1:13" x14ac:dyDescent="0.2">
      <c r="A141" s="191" t="s">
        <v>268</v>
      </c>
      <c r="B141" s="192"/>
      <c r="C141" s="192"/>
      <c r="D141" s="192"/>
      <c r="E141" s="192"/>
      <c r="F141" s="192"/>
      <c r="G141" s="192"/>
      <c r="H141" s="169">
        <v>973436.411295</v>
      </c>
      <c r="I141" s="169">
        <v>0</v>
      </c>
      <c r="J141" s="169">
        <v>973436.411295</v>
      </c>
      <c r="K141" s="169">
        <v>1334749.1078292299</v>
      </c>
      <c r="L141" s="169">
        <v>-361312.69653422991</v>
      </c>
      <c r="M141" s="87">
        <v>137.11723666197793</v>
      </c>
    </row>
    <row r="142" spans="1:13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43">
        <v>66187.472034000006</v>
      </c>
      <c r="I142" s="143">
        <v>0</v>
      </c>
      <c r="J142" s="143">
        <v>66187.472034000006</v>
      </c>
      <c r="K142" s="143">
        <v>407014.55557045003</v>
      </c>
      <c r="L142" s="143">
        <v>-340827.08353645005</v>
      </c>
      <c r="M142" s="91">
        <v>614.94198684816024</v>
      </c>
    </row>
    <row r="143" spans="1:13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43">
        <v>319198.06308699999</v>
      </c>
      <c r="I143" s="143">
        <v>0</v>
      </c>
      <c r="J143" s="143">
        <v>319198.06308699999</v>
      </c>
      <c r="K143" s="143">
        <v>326457.10867807001</v>
      </c>
      <c r="L143" s="143">
        <v>-7259.0455910700257</v>
      </c>
      <c r="M143" s="91">
        <v>102.27415088953452</v>
      </c>
    </row>
    <row r="144" spans="1:13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43">
        <v>0</v>
      </c>
      <c r="I144" s="143">
        <v>0</v>
      </c>
      <c r="J144" s="143">
        <v>0</v>
      </c>
      <c r="K144" s="143">
        <v>185461.20182349</v>
      </c>
      <c r="L144" s="143">
        <v>-185461.20182349</v>
      </c>
      <c r="M144" s="91">
        <v>0</v>
      </c>
    </row>
    <row r="145" spans="1:13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43">
        <v>89722.400999999998</v>
      </c>
      <c r="I145" s="143">
        <v>0</v>
      </c>
      <c r="J145" s="143">
        <v>89722.400999999998</v>
      </c>
      <c r="K145" s="143">
        <v>87816.926426000005</v>
      </c>
      <c r="L145" s="143">
        <v>1905.4745739999926</v>
      </c>
      <c r="M145" s="91">
        <v>97.87625548050147</v>
      </c>
    </row>
    <row r="146" spans="1:13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43">
        <v>0</v>
      </c>
      <c r="I146" s="143">
        <v>0</v>
      </c>
      <c r="J146" s="143">
        <v>0</v>
      </c>
      <c r="K146" s="143">
        <v>187.31549024</v>
      </c>
      <c r="L146" s="143">
        <v>-187.31549024</v>
      </c>
      <c r="M146" s="91">
        <v>0</v>
      </c>
    </row>
    <row r="147" spans="1:13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43">
        <v>235419.103</v>
      </c>
      <c r="I147" s="143">
        <v>0</v>
      </c>
      <c r="J147" s="143">
        <v>235419.103</v>
      </c>
      <c r="K147" s="143">
        <v>188781.69676300001</v>
      </c>
      <c r="L147" s="143">
        <v>46637.406236999988</v>
      </c>
      <c r="M147" s="91">
        <v>80.189625377597338</v>
      </c>
    </row>
    <row r="148" spans="1:13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43">
        <v>86450</v>
      </c>
      <c r="I148" s="143">
        <v>0</v>
      </c>
      <c r="J148" s="143">
        <v>86450</v>
      </c>
      <c r="K148" s="143">
        <v>38422.848680000003</v>
      </c>
      <c r="L148" s="143">
        <v>48027.151319999997</v>
      </c>
      <c r="M148" s="91">
        <v>44.445169091960672</v>
      </c>
    </row>
    <row r="149" spans="1:13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43">
        <v>113688.46799999999</v>
      </c>
      <c r="I149" s="143">
        <v>0</v>
      </c>
      <c r="J149" s="143">
        <v>113688.46799999999</v>
      </c>
      <c r="K149" s="143">
        <v>82560.46190894999</v>
      </c>
      <c r="L149" s="143">
        <v>31128.006091050003</v>
      </c>
      <c r="M149" s="91">
        <v>72.619908915431935</v>
      </c>
    </row>
    <row r="150" spans="1:13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43">
        <v>22768.049174</v>
      </c>
      <c r="I150" s="143">
        <v>0</v>
      </c>
      <c r="J150" s="143">
        <v>22768.049174</v>
      </c>
      <c r="K150" s="143">
        <v>15.262432550000002</v>
      </c>
      <c r="L150" s="143">
        <v>22752.78674145</v>
      </c>
      <c r="M150" s="91">
        <v>6.70344324775482E-2</v>
      </c>
    </row>
    <row r="151" spans="1:13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43">
        <v>1156.9000000000001</v>
      </c>
      <c r="I151" s="143">
        <v>0</v>
      </c>
      <c r="J151" s="143">
        <v>1156.9000000000001</v>
      </c>
      <c r="K151" s="143">
        <v>0.13388370000000002</v>
      </c>
      <c r="L151" s="143">
        <v>1156.7661163</v>
      </c>
      <c r="M151" s="91">
        <v>1.1572625118852105E-2</v>
      </c>
    </row>
    <row r="152" spans="1:13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43">
        <v>38845.955000000002</v>
      </c>
      <c r="I152" s="143">
        <v>0</v>
      </c>
      <c r="J152" s="143">
        <v>38845.955000000002</v>
      </c>
      <c r="K152" s="143">
        <v>18031.596172779999</v>
      </c>
      <c r="L152" s="143">
        <v>20814.358827220003</v>
      </c>
      <c r="M152" s="91">
        <v>46.418207951844657</v>
      </c>
    </row>
    <row r="153" spans="1:13" x14ac:dyDescent="0.2">
      <c r="A153" s="46"/>
      <c r="B153" s="59"/>
      <c r="C153" s="59"/>
      <c r="D153" s="59"/>
      <c r="E153" s="59"/>
      <c r="F153" s="59"/>
      <c r="G153" s="59"/>
      <c r="H153" s="143"/>
      <c r="I153" s="143"/>
      <c r="J153" s="143"/>
      <c r="K153" s="143"/>
      <c r="L153" s="143"/>
      <c r="M153" s="91"/>
    </row>
    <row r="154" spans="1:13" x14ac:dyDescent="0.2">
      <c r="A154" s="191" t="s">
        <v>269</v>
      </c>
      <c r="B154" s="192"/>
      <c r="C154" s="192"/>
      <c r="D154" s="192"/>
      <c r="E154" s="192"/>
      <c r="F154" s="192"/>
      <c r="G154" s="192"/>
      <c r="H154" s="169">
        <v>5956937.6506770002</v>
      </c>
      <c r="I154" s="169">
        <v>0</v>
      </c>
      <c r="J154" s="169">
        <v>5956937.6506770002</v>
      </c>
      <c r="K154" s="169">
        <v>4040536.00298787</v>
      </c>
      <c r="L154" s="169">
        <v>1916401.6476891302</v>
      </c>
      <c r="M154" s="87">
        <v>67.82907997246987</v>
      </c>
    </row>
    <row r="155" spans="1:13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43">
        <v>5956937.6506770002</v>
      </c>
      <c r="I155" s="143">
        <v>0</v>
      </c>
      <c r="J155" s="143">
        <v>5956937.6506770002</v>
      </c>
      <c r="K155" s="143">
        <v>4040536.00298787</v>
      </c>
      <c r="L155" s="143">
        <v>1916401.6476891302</v>
      </c>
      <c r="M155" s="91">
        <v>67.82907997246987</v>
      </c>
    </row>
    <row r="156" spans="1:13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43">
        <v>5956937.6506770002</v>
      </c>
      <c r="I156" s="143">
        <v>0</v>
      </c>
      <c r="J156" s="143">
        <v>5956937.6506770002</v>
      </c>
      <c r="K156" s="143">
        <v>4040536.00298787</v>
      </c>
      <c r="L156" s="143">
        <v>1916401.6476891302</v>
      </c>
      <c r="M156" s="91">
        <v>67.82907997246987</v>
      </c>
    </row>
    <row r="157" spans="1:13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43">
        <v>4060162.1755789998</v>
      </c>
      <c r="I157" s="143">
        <v>0</v>
      </c>
      <c r="J157" s="143">
        <v>4060162.1755789998</v>
      </c>
      <c r="K157" s="143">
        <v>2689336.8925798</v>
      </c>
      <c r="L157" s="143">
        <v>1370825.2829991998</v>
      </c>
      <c r="M157" s="91">
        <v>66.237179114558074</v>
      </c>
    </row>
    <row r="158" spans="1:13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43">
        <v>1636954.0792189999</v>
      </c>
      <c r="I158" s="143">
        <v>0</v>
      </c>
      <c r="J158" s="143">
        <v>1636954.0792189999</v>
      </c>
      <c r="K158" s="143">
        <v>1167417.5348026999</v>
      </c>
      <c r="L158" s="143">
        <v>469536.54441630002</v>
      </c>
      <c r="M158" s="91">
        <v>71.31644983955087</v>
      </c>
    </row>
    <row r="159" spans="1:13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43">
        <v>259821.39587899999</v>
      </c>
      <c r="I159" s="143">
        <v>0</v>
      </c>
      <c r="J159" s="143">
        <v>259821.39587899999</v>
      </c>
      <c r="K159" s="143">
        <v>183781.57560536999</v>
      </c>
      <c r="L159" s="143">
        <v>76039.820273630001</v>
      </c>
      <c r="M159" s="91">
        <v>70.733811195040261</v>
      </c>
    </row>
    <row r="160" spans="1:13" x14ac:dyDescent="0.2">
      <c r="A160" s="48"/>
      <c r="H160" s="143"/>
      <c r="I160" s="143"/>
      <c r="J160" s="143"/>
      <c r="K160" s="143"/>
      <c r="L160" s="143"/>
      <c r="M160" s="91"/>
    </row>
    <row r="161" spans="1:13" x14ac:dyDescent="0.2">
      <c r="A161" s="193" t="s">
        <v>259</v>
      </c>
      <c r="B161" s="194"/>
      <c r="C161" s="194"/>
      <c r="D161" s="194"/>
      <c r="E161" s="194"/>
      <c r="F161" s="194"/>
      <c r="G161" s="194"/>
      <c r="H161" s="168">
        <v>511007132.45670402</v>
      </c>
      <c r="I161" s="168">
        <v>2883495.2468640013</v>
      </c>
      <c r="J161" s="168">
        <v>513890627.70356798</v>
      </c>
      <c r="K161" s="168">
        <v>323886103.58364606</v>
      </c>
      <c r="L161" s="168">
        <v>190004524.11992192</v>
      </c>
      <c r="M161" s="89">
        <v>63.026271763507644</v>
      </c>
    </row>
    <row r="162" spans="1:13" x14ac:dyDescent="0.2">
      <c r="A162" s="15" t="s">
        <v>261</v>
      </c>
      <c r="B162" s="37"/>
      <c r="C162" s="37"/>
      <c r="D162" s="37"/>
      <c r="E162" s="37"/>
      <c r="F162" s="37"/>
      <c r="G162" s="37"/>
      <c r="H162" s="37"/>
      <c r="I162" s="37"/>
      <c r="J162" s="52"/>
      <c r="K162" s="37"/>
      <c r="L162" s="53"/>
      <c r="M162" s="84"/>
    </row>
    <row r="163" spans="1:13" ht="30.75" customHeight="1" x14ac:dyDescent="0.2">
      <c r="A163" s="178" t="s">
        <v>501</v>
      </c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4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4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x14ac:dyDescent="0.2">
      <c r="J168" s="54"/>
    </row>
    <row r="169" spans="1:13" x14ac:dyDescent="0.2">
      <c r="J169" s="54"/>
    </row>
    <row r="170" spans="1:13" x14ac:dyDescent="0.2">
      <c r="J170" s="54"/>
    </row>
    <row r="171" spans="1:13" x14ac:dyDescent="0.2">
      <c r="J171" s="54"/>
    </row>
  </sheetData>
  <mergeCells count="212"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A1:I19"/>
  <sheetViews>
    <sheetView showGridLines="0" tabSelected="1" topLeftCell="B1" workbookViewId="0">
      <selection activeCell="C14" sqref="C14"/>
    </sheetView>
  </sheetViews>
  <sheetFormatPr baseColWidth="10" defaultRowHeight="12.75" x14ac:dyDescent="0.2"/>
  <cols>
    <col min="1" max="1" width="11.42578125" style="146" hidden="1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9" style="146" bestFit="1" customWidth="1"/>
    <col min="8" max="8" width="9.140625" style="146" customWidth="1"/>
    <col min="9" max="9" width="12.28515625" style="146" bestFit="1" customWidth="1"/>
    <col min="10" max="258" width="11.42578125" style="146"/>
    <col min="259" max="259" width="44.7109375" style="146" customWidth="1"/>
    <col min="260" max="263" width="11.42578125" style="146"/>
    <col min="264" max="264" width="13.28515625" style="146" customWidth="1"/>
    <col min="265" max="265" width="14.5703125" style="146" customWidth="1"/>
    <col min="266" max="514" width="11.42578125" style="146"/>
    <col min="515" max="515" width="44.7109375" style="146" customWidth="1"/>
    <col min="516" max="519" width="11.42578125" style="146"/>
    <col min="520" max="520" width="13.28515625" style="146" customWidth="1"/>
    <col min="521" max="521" width="14.5703125" style="146" customWidth="1"/>
    <col min="522" max="770" width="11.42578125" style="146"/>
    <col min="771" max="771" width="44.7109375" style="146" customWidth="1"/>
    <col min="772" max="775" width="11.42578125" style="146"/>
    <col min="776" max="776" width="13.28515625" style="146" customWidth="1"/>
    <col min="777" max="777" width="14.5703125" style="146" customWidth="1"/>
    <col min="778" max="1026" width="11.42578125" style="146"/>
    <col min="1027" max="1027" width="44.7109375" style="146" customWidth="1"/>
    <col min="1028" max="1031" width="11.42578125" style="146"/>
    <col min="1032" max="1032" width="13.28515625" style="146" customWidth="1"/>
    <col min="1033" max="1033" width="14.5703125" style="146" customWidth="1"/>
    <col min="1034" max="1282" width="11.42578125" style="146"/>
    <col min="1283" max="1283" width="44.7109375" style="146" customWidth="1"/>
    <col min="1284" max="1287" width="11.42578125" style="146"/>
    <col min="1288" max="1288" width="13.28515625" style="146" customWidth="1"/>
    <col min="1289" max="1289" width="14.5703125" style="146" customWidth="1"/>
    <col min="1290" max="1538" width="11.42578125" style="146"/>
    <col min="1539" max="1539" width="44.7109375" style="146" customWidth="1"/>
    <col min="1540" max="1543" width="11.42578125" style="146"/>
    <col min="1544" max="1544" width="13.28515625" style="146" customWidth="1"/>
    <col min="1545" max="1545" width="14.5703125" style="146" customWidth="1"/>
    <col min="1546" max="1794" width="11.42578125" style="146"/>
    <col min="1795" max="1795" width="44.7109375" style="146" customWidth="1"/>
    <col min="1796" max="1799" width="11.42578125" style="146"/>
    <col min="1800" max="1800" width="13.28515625" style="146" customWidth="1"/>
    <col min="1801" max="1801" width="14.5703125" style="146" customWidth="1"/>
    <col min="1802" max="2050" width="11.42578125" style="146"/>
    <col min="2051" max="2051" width="44.7109375" style="146" customWidth="1"/>
    <col min="2052" max="2055" width="11.42578125" style="146"/>
    <col min="2056" max="2056" width="13.28515625" style="146" customWidth="1"/>
    <col min="2057" max="2057" width="14.5703125" style="146" customWidth="1"/>
    <col min="2058" max="2306" width="11.42578125" style="146"/>
    <col min="2307" max="2307" width="44.7109375" style="146" customWidth="1"/>
    <col min="2308" max="2311" width="11.42578125" style="146"/>
    <col min="2312" max="2312" width="13.28515625" style="146" customWidth="1"/>
    <col min="2313" max="2313" width="14.5703125" style="146" customWidth="1"/>
    <col min="2314" max="2562" width="11.42578125" style="146"/>
    <col min="2563" max="2563" width="44.7109375" style="146" customWidth="1"/>
    <col min="2564" max="2567" width="11.42578125" style="146"/>
    <col min="2568" max="2568" width="13.28515625" style="146" customWidth="1"/>
    <col min="2569" max="2569" width="14.5703125" style="146" customWidth="1"/>
    <col min="2570" max="2818" width="11.42578125" style="146"/>
    <col min="2819" max="2819" width="44.7109375" style="146" customWidth="1"/>
    <col min="2820" max="2823" width="11.42578125" style="146"/>
    <col min="2824" max="2824" width="13.28515625" style="146" customWidth="1"/>
    <col min="2825" max="2825" width="14.5703125" style="146" customWidth="1"/>
    <col min="2826" max="3074" width="11.42578125" style="146"/>
    <col min="3075" max="3075" width="44.7109375" style="146" customWidth="1"/>
    <col min="3076" max="3079" width="11.42578125" style="146"/>
    <col min="3080" max="3080" width="13.28515625" style="146" customWidth="1"/>
    <col min="3081" max="3081" width="14.5703125" style="146" customWidth="1"/>
    <col min="3082" max="3330" width="11.42578125" style="146"/>
    <col min="3331" max="3331" width="44.7109375" style="146" customWidth="1"/>
    <col min="3332" max="3335" width="11.42578125" style="146"/>
    <col min="3336" max="3336" width="13.28515625" style="146" customWidth="1"/>
    <col min="3337" max="3337" width="14.5703125" style="146" customWidth="1"/>
    <col min="3338" max="3586" width="11.42578125" style="146"/>
    <col min="3587" max="3587" width="44.7109375" style="146" customWidth="1"/>
    <col min="3588" max="3591" width="11.42578125" style="146"/>
    <col min="3592" max="3592" width="13.28515625" style="146" customWidth="1"/>
    <col min="3593" max="3593" width="14.5703125" style="146" customWidth="1"/>
    <col min="3594" max="3842" width="11.42578125" style="146"/>
    <col min="3843" max="3843" width="44.7109375" style="146" customWidth="1"/>
    <col min="3844" max="3847" width="11.42578125" style="146"/>
    <col min="3848" max="3848" width="13.28515625" style="146" customWidth="1"/>
    <col min="3849" max="3849" width="14.5703125" style="146" customWidth="1"/>
    <col min="3850" max="4098" width="11.42578125" style="146"/>
    <col min="4099" max="4099" width="44.7109375" style="146" customWidth="1"/>
    <col min="4100" max="4103" width="11.42578125" style="146"/>
    <col min="4104" max="4104" width="13.28515625" style="146" customWidth="1"/>
    <col min="4105" max="4105" width="14.5703125" style="146" customWidth="1"/>
    <col min="4106" max="4354" width="11.42578125" style="146"/>
    <col min="4355" max="4355" width="44.7109375" style="146" customWidth="1"/>
    <col min="4356" max="4359" width="11.42578125" style="146"/>
    <col min="4360" max="4360" width="13.28515625" style="146" customWidth="1"/>
    <col min="4361" max="4361" width="14.5703125" style="146" customWidth="1"/>
    <col min="4362" max="4610" width="11.42578125" style="146"/>
    <col min="4611" max="4611" width="44.7109375" style="146" customWidth="1"/>
    <col min="4612" max="4615" width="11.42578125" style="146"/>
    <col min="4616" max="4616" width="13.28515625" style="146" customWidth="1"/>
    <col min="4617" max="4617" width="14.5703125" style="146" customWidth="1"/>
    <col min="4618" max="4866" width="11.42578125" style="146"/>
    <col min="4867" max="4867" width="44.7109375" style="146" customWidth="1"/>
    <col min="4868" max="4871" width="11.42578125" style="146"/>
    <col min="4872" max="4872" width="13.28515625" style="146" customWidth="1"/>
    <col min="4873" max="4873" width="14.5703125" style="146" customWidth="1"/>
    <col min="4874" max="5122" width="11.42578125" style="146"/>
    <col min="5123" max="5123" width="44.7109375" style="146" customWidth="1"/>
    <col min="5124" max="5127" width="11.42578125" style="146"/>
    <col min="5128" max="5128" width="13.28515625" style="146" customWidth="1"/>
    <col min="5129" max="5129" width="14.5703125" style="146" customWidth="1"/>
    <col min="5130" max="5378" width="11.42578125" style="146"/>
    <col min="5379" max="5379" width="44.7109375" style="146" customWidth="1"/>
    <col min="5380" max="5383" width="11.42578125" style="146"/>
    <col min="5384" max="5384" width="13.28515625" style="146" customWidth="1"/>
    <col min="5385" max="5385" width="14.5703125" style="146" customWidth="1"/>
    <col min="5386" max="5634" width="11.42578125" style="146"/>
    <col min="5635" max="5635" width="44.7109375" style="146" customWidth="1"/>
    <col min="5636" max="5639" width="11.42578125" style="146"/>
    <col min="5640" max="5640" width="13.28515625" style="146" customWidth="1"/>
    <col min="5641" max="5641" width="14.5703125" style="146" customWidth="1"/>
    <col min="5642" max="5890" width="11.42578125" style="146"/>
    <col min="5891" max="5891" width="44.7109375" style="146" customWidth="1"/>
    <col min="5892" max="5895" width="11.42578125" style="146"/>
    <col min="5896" max="5896" width="13.28515625" style="146" customWidth="1"/>
    <col min="5897" max="5897" width="14.5703125" style="146" customWidth="1"/>
    <col min="5898" max="6146" width="11.42578125" style="146"/>
    <col min="6147" max="6147" width="44.7109375" style="146" customWidth="1"/>
    <col min="6148" max="6151" width="11.42578125" style="146"/>
    <col min="6152" max="6152" width="13.28515625" style="146" customWidth="1"/>
    <col min="6153" max="6153" width="14.5703125" style="146" customWidth="1"/>
    <col min="6154" max="6402" width="11.42578125" style="146"/>
    <col min="6403" max="6403" width="44.7109375" style="146" customWidth="1"/>
    <col min="6404" max="6407" width="11.42578125" style="146"/>
    <col min="6408" max="6408" width="13.28515625" style="146" customWidth="1"/>
    <col min="6409" max="6409" width="14.5703125" style="146" customWidth="1"/>
    <col min="6410" max="6658" width="11.42578125" style="146"/>
    <col min="6659" max="6659" width="44.7109375" style="146" customWidth="1"/>
    <col min="6660" max="6663" width="11.42578125" style="146"/>
    <col min="6664" max="6664" width="13.28515625" style="146" customWidth="1"/>
    <col min="6665" max="6665" width="14.5703125" style="146" customWidth="1"/>
    <col min="6666" max="6914" width="11.42578125" style="146"/>
    <col min="6915" max="6915" width="44.7109375" style="146" customWidth="1"/>
    <col min="6916" max="6919" width="11.42578125" style="146"/>
    <col min="6920" max="6920" width="13.28515625" style="146" customWidth="1"/>
    <col min="6921" max="6921" width="14.5703125" style="146" customWidth="1"/>
    <col min="6922" max="7170" width="11.42578125" style="146"/>
    <col min="7171" max="7171" width="44.7109375" style="146" customWidth="1"/>
    <col min="7172" max="7175" width="11.42578125" style="146"/>
    <col min="7176" max="7176" width="13.28515625" style="146" customWidth="1"/>
    <col min="7177" max="7177" width="14.5703125" style="146" customWidth="1"/>
    <col min="7178" max="7426" width="11.42578125" style="146"/>
    <col min="7427" max="7427" width="44.7109375" style="146" customWidth="1"/>
    <col min="7428" max="7431" width="11.42578125" style="146"/>
    <col min="7432" max="7432" width="13.28515625" style="146" customWidth="1"/>
    <col min="7433" max="7433" width="14.5703125" style="146" customWidth="1"/>
    <col min="7434" max="7682" width="11.42578125" style="146"/>
    <col min="7683" max="7683" width="44.7109375" style="146" customWidth="1"/>
    <col min="7684" max="7687" width="11.42578125" style="146"/>
    <col min="7688" max="7688" width="13.28515625" style="146" customWidth="1"/>
    <col min="7689" max="7689" width="14.5703125" style="146" customWidth="1"/>
    <col min="7690" max="7938" width="11.42578125" style="146"/>
    <col min="7939" max="7939" width="44.7109375" style="146" customWidth="1"/>
    <col min="7940" max="7943" width="11.42578125" style="146"/>
    <col min="7944" max="7944" width="13.28515625" style="146" customWidth="1"/>
    <col min="7945" max="7945" width="14.5703125" style="146" customWidth="1"/>
    <col min="7946" max="8194" width="11.42578125" style="146"/>
    <col min="8195" max="8195" width="44.7109375" style="146" customWidth="1"/>
    <col min="8196" max="8199" width="11.42578125" style="146"/>
    <col min="8200" max="8200" width="13.28515625" style="146" customWidth="1"/>
    <col min="8201" max="8201" width="14.5703125" style="146" customWidth="1"/>
    <col min="8202" max="8450" width="11.42578125" style="146"/>
    <col min="8451" max="8451" width="44.7109375" style="146" customWidth="1"/>
    <col min="8452" max="8455" width="11.42578125" style="146"/>
    <col min="8456" max="8456" width="13.28515625" style="146" customWidth="1"/>
    <col min="8457" max="8457" width="14.5703125" style="146" customWidth="1"/>
    <col min="8458" max="8706" width="11.42578125" style="146"/>
    <col min="8707" max="8707" width="44.7109375" style="146" customWidth="1"/>
    <col min="8708" max="8711" width="11.42578125" style="146"/>
    <col min="8712" max="8712" width="13.28515625" style="146" customWidth="1"/>
    <col min="8713" max="8713" width="14.5703125" style="146" customWidth="1"/>
    <col min="8714" max="8962" width="11.42578125" style="146"/>
    <col min="8963" max="8963" width="44.7109375" style="146" customWidth="1"/>
    <col min="8964" max="8967" width="11.42578125" style="146"/>
    <col min="8968" max="8968" width="13.28515625" style="146" customWidth="1"/>
    <col min="8969" max="8969" width="14.5703125" style="146" customWidth="1"/>
    <col min="8970" max="9218" width="11.42578125" style="146"/>
    <col min="9219" max="9219" width="44.7109375" style="146" customWidth="1"/>
    <col min="9220" max="9223" width="11.42578125" style="146"/>
    <col min="9224" max="9224" width="13.28515625" style="146" customWidth="1"/>
    <col min="9225" max="9225" width="14.5703125" style="146" customWidth="1"/>
    <col min="9226" max="9474" width="11.42578125" style="146"/>
    <col min="9475" max="9475" width="44.7109375" style="146" customWidth="1"/>
    <col min="9476" max="9479" width="11.42578125" style="146"/>
    <col min="9480" max="9480" width="13.28515625" style="146" customWidth="1"/>
    <col min="9481" max="9481" width="14.5703125" style="146" customWidth="1"/>
    <col min="9482" max="9730" width="11.42578125" style="146"/>
    <col min="9731" max="9731" width="44.7109375" style="146" customWidth="1"/>
    <col min="9732" max="9735" width="11.42578125" style="146"/>
    <col min="9736" max="9736" width="13.28515625" style="146" customWidth="1"/>
    <col min="9737" max="9737" width="14.5703125" style="146" customWidth="1"/>
    <col min="9738" max="9986" width="11.42578125" style="146"/>
    <col min="9987" max="9987" width="44.7109375" style="146" customWidth="1"/>
    <col min="9988" max="9991" width="11.42578125" style="146"/>
    <col min="9992" max="9992" width="13.28515625" style="146" customWidth="1"/>
    <col min="9993" max="9993" width="14.5703125" style="146" customWidth="1"/>
    <col min="9994" max="10242" width="11.42578125" style="146"/>
    <col min="10243" max="10243" width="44.7109375" style="146" customWidth="1"/>
    <col min="10244" max="10247" width="11.42578125" style="146"/>
    <col min="10248" max="10248" width="13.28515625" style="146" customWidth="1"/>
    <col min="10249" max="10249" width="14.5703125" style="146" customWidth="1"/>
    <col min="10250" max="10498" width="11.42578125" style="146"/>
    <col min="10499" max="10499" width="44.7109375" style="146" customWidth="1"/>
    <col min="10500" max="10503" width="11.42578125" style="146"/>
    <col min="10504" max="10504" width="13.28515625" style="146" customWidth="1"/>
    <col min="10505" max="10505" width="14.5703125" style="146" customWidth="1"/>
    <col min="10506" max="10754" width="11.42578125" style="146"/>
    <col min="10755" max="10755" width="44.7109375" style="146" customWidth="1"/>
    <col min="10756" max="10759" width="11.42578125" style="146"/>
    <col min="10760" max="10760" width="13.28515625" style="146" customWidth="1"/>
    <col min="10761" max="10761" width="14.5703125" style="146" customWidth="1"/>
    <col min="10762" max="11010" width="11.42578125" style="146"/>
    <col min="11011" max="11011" width="44.7109375" style="146" customWidth="1"/>
    <col min="11012" max="11015" width="11.42578125" style="146"/>
    <col min="11016" max="11016" width="13.28515625" style="146" customWidth="1"/>
    <col min="11017" max="11017" width="14.5703125" style="146" customWidth="1"/>
    <col min="11018" max="11266" width="11.42578125" style="146"/>
    <col min="11267" max="11267" width="44.7109375" style="146" customWidth="1"/>
    <col min="11268" max="11271" width="11.42578125" style="146"/>
    <col min="11272" max="11272" width="13.28515625" style="146" customWidth="1"/>
    <col min="11273" max="11273" width="14.5703125" style="146" customWidth="1"/>
    <col min="11274" max="11522" width="11.42578125" style="146"/>
    <col min="11523" max="11523" width="44.7109375" style="146" customWidth="1"/>
    <col min="11524" max="11527" width="11.42578125" style="146"/>
    <col min="11528" max="11528" width="13.28515625" style="146" customWidth="1"/>
    <col min="11529" max="11529" width="14.5703125" style="146" customWidth="1"/>
    <col min="11530" max="11778" width="11.42578125" style="146"/>
    <col min="11779" max="11779" width="44.7109375" style="146" customWidth="1"/>
    <col min="11780" max="11783" width="11.42578125" style="146"/>
    <col min="11784" max="11784" width="13.28515625" style="146" customWidth="1"/>
    <col min="11785" max="11785" width="14.5703125" style="146" customWidth="1"/>
    <col min="11786" max="12034" width="11.42578125" style="146"/>
    <col min="12035" max="12035" width="44.7109375" style="146" customWidth="1"/>
    <col min="12036" max="12039" width="11.42578125" style="146"/>
    <col min="12040" max="12040" width="13.28515625" style="146" customWidth="1"/>
    <col min="12041" max="12041" width="14.5703125" style="146" customWidth="1"/>
    <col min="12042" max="12290" width="11.42578125" style="146"/>
    <col min="12291" max="12291" width="44.7109375" style="146" customWidth="1"/>
    <col min="12292" max="12295" width="11.42578125" style="146"/>
    <col min="12296" max="12296" width="13.28515625" style="146" customWidth="1"/>
    <col min="12297" max="12297" width="14.5703125" style="146" customWidth="1"/>
    <col min="12298" max="12546" width="11.42578125" style="146"/>
    <col min="12547" max="12547" width="44.7109375" style="146" customWidth="1"/>
    <col min="12548" max="12551" width="11.42578125" style="146"/>
    <col min="12552" max="12552" width="13.28515625" style="146" customWidth="1"/>
    <col min="12553" max="12553" width="14.5703125" style="146" customWidth="1"/>
    <col min="12554" max="12802" width="11.42578125" style="146"/>
    <col min="12803" max="12803" width="44.7109375" style="146" customWidth="1"/>
    <col min="12804" max="12807" width="11.42578125" style="146"/>
    <col min="12808" max="12808" width="13.28515625" style="146" customWidth="1"/>
    <col min="12809" max="12809" width="14.5703125" style="146" customWidth="1"/>
    <col min="12810" max="13058" width="11.42578125" style="146"/>
    <col min="13059" max="13059" width="44.7109375" style="146" customWidth="1"/>
    <col min="13060" max="13063" width="11.42578125" style="146"/>
    <col min="13064" max="13064" width="13.28515625" style="146" customWidth="1"/>
    <col min="13065" max="13065" width="14.5703125" style="146" customWidth="1"/>
    <col min="13066" max="13314" width="11.42578125" style="146"/>
    <col min="13315" max="13315" width="44.7109375" style="146" customWidth="1"/>
    <col min="13316" max="13319" width="11.42578125" style="146"/>
    <col min="13320" max="13320" width="13.28515625" style="146" customWidth="1"/>
    <col min="13321" max="13321" width="14.5703125" style="146" customWidth="1"/>
    <col min="13322" max="13570" width="11.42578125" style="146"/>
    <col min="13571" max="13571" width="44.7109375" style="146" customWidth="1"/>
    <col min="13572" max="13575" width="11.42578125" style="146"/>
    <col min="13576" max="13576" width="13.28515625" style="146" customWidth="1"/>
    <col min="13577" max="13577" width="14.5703125" style="146" customWidth="1"/>
    <col min="13578" max="13826" width="11.42578125" style="146"/>
    <col min="13827" max="13827" width="44.7109375" style="146" customWidth="1"/>
    <col min="13828" max="13831" width="11.42578125" style="146"/>
    <col min="13832" max="13832" width="13.28515625" style="146" customWidth="1"/>
    <col min="13833" max="13833" width="14.5703125" style="146" customWidth="1"/>
    <col min="13834" max="14082" width="11.42578125" style="146"/>
    <col min="14083" max="14083" width="44.7109375" style="146" customWidth="1"/>
    <col min="14084" max="14087" width="11.42578125" style="146"/>
    <col min="14088" max="14088" width="13.28515625" style="146" customWidth="1"/>
    <col min="14089" max="14089" width="14.5703125" style="146" customWidth="1"/>
    <col min="14090" max="14338" width="11.42578125" style="146"/>
    <col min="14339" max="14339" width="44.7109375" style="146" customWidth="1"/>
    <col min="14340" max="14343" width="11.42578125" style="146"/>
    <col min="14344" max="14344" width="13.28515625" style="146" customWidth="1"/>
    <col min="14345" max="14345" width="14.5703125" style="146" customWidth="1"/>
    <col min="14346" max="14594" width="11.42578125" style="146"/>
    <col min="14595" max="14595" width="44.7109375" style="146" customWidth="1"/>
    <col min="14596" max="14599" width="11.42578125" style="146"/>
    <col min="14600" max="14600" width="13.28515625" style="146" customWidth="1"/>
    <col min="14601" max="14601" width="14.5703125" style="146" customWidth="1"/>
    <col min="14602" max="14850" width="11.42578125" style="146"/>
    <col min="14851" max="14851" width="44.7109375" style="146" customWidth="1"/>
    <col min="14852" max="14855" width="11.42578125" style="146"/>
    <col min="14856" max="14856" width="13.28515625" style="146" customWidth="1"/>
    <col min="14857" max="14857" width="14.5703125" style="146" customWidth="1"/>
    <col min="14858" max="15106" width="11.42578125" style="146"/>
    <col min="15107" max="15107" width="44.7109375" style="146" customWidth="1"/>
    <col min="15108" max="15111" width="11.42578125" style="146"/>
    <col min="15112" max="15112" width="13.28515625" style="146" customWidth="1"/>
    <col min="15113" max="15113" width="14.5703125" style="146" customWidth="1"/>
    <col min="15114" max="15362" width="11.42578125" style="146"/>
    <col min="15363" max="15363" width="44.7109375" style="146" customWidth="1"/>
    <col min="15364" max="15367" width="11.42578125" style="146"/>
    <col min="15368" max="15368" width="13.28515625" style="146" customWidth="1"/>
    <col min="15369" max="15369" width="14.5703125" style="146" customWidth="1"/>
    <col min="15370" max="15618" width="11.42578125" style="146"/>
    <col min="15619" max="15619" width="44.7109375" style="146" customWidth="1"/>
    <col min="15620" max="15623" width="11.42578125" style="146"/>
    <col min="15624" max="15624" width="13.28515625" style="146" customWidth="1"/>
    <col min="15625" max="15625" width="14.5703125" style="146" customWidth="1"/>
    <col min="15626" max="15874" width="11.42578125" style="146"/>
    <col min="15875" max="15875" width="44.7109375" style="146" customWidth="1"/>
    <col min="15876" max="15879" width="11.42578125" style="146"/>
    <col min="15880" max="15880" width="13.28515625" style="146" customWidth="1"/>
    <col min="15881" max="15881" width="14.5703125" style="146" customWidth="1"/>
    <col min="15882" max="16130" width="11.42578125" style="146"/>
    <col min="16131" max="16131" width="44.7109375" style="146" customWidth="1"/>
    <col min="16132" max="16135" width="11.42578125" style="146"/>
    <col min="16136" max="16136" width="13.28515625" style="146" customWidth="1"/>
    <col min="16137" max="16137" width="14.5703125" style="146" customWidth="1"/>
    <col min="16138" max="16384" width="11.42578125" style="146"/>
  </cols>
  <sheetData>
    <row r="1" spans="2:9" x14ac:dyDescent="0.2">
      <c r="C1" s="147"/>
      <c r="D1" s="147"/>
      <c r="E1" s="147"/>
      <c r="F1" s="147"/>
      <c r="G1" s="147"/>
      <c r="H1" s="147"/>
      <c r="I1" s="147"/>
    </row>
    <row r="2" spans="2:9" x14ac:dyDescent="0.2">
      <c r="C2" s="147"/>
      <c r="D2" s="147"/>
      <c r="E2" s="147"/>
      <c r="F2" s="147"/>
      <c r="G2" s="147"/>
      <c r="H2" s="147"/>
      <c r="I2" s="147"/>
    </row>
    <row r="3" spans="2:9" x14ac:dyDescent="0.2">
      <c r="C3" s="147"/>
      <c r="D3" s="147"/>
      <c r="E3" s="147"/>
      <c r="F3" s="147"/>
      <c r="G3" s="147"/>
      <c r="H3" s="147"/>
      <c r="I3" s="147"/>
    </row>
    <row r="4" spans="2:9" x14ac:dyDescent="0.2">
      <c r="C4" s="163"/>
      <c r="D4" s="147"/>
      <c r="E4" s="147"/>
      <c r="F4" s="147"/>
      <c r="G4" s="147"/>
      <c r="H4" s="147"/>
      <c r="I4" s="147"/>
    </row>
    <row r="5" spans="2:9" x14ac:dyDescent="0.2">
      <c r="B5" s="162" t="s">
        <v>449</v>
      </c>
      <c r="D5" s="147"/>
      <c r="E5" s="147"/>
      <c r="F5" s="147"/>
      <c r="G5" s="147"/>
      <c r="H5" s="147"/>
      <c r="I5" s="147"/>
    </row>
    <row r="6" spans="2:9" x14ac:dyDescent="0.2">
      <c r="B6" s="162" t="str">
        <f>'C1 Total ingresos'!A6</f>
        <v>Acumulado al mes de agosto de 2025</v>
      </c>
      <c r="D6" s="147"/>
      <c r="E6" s="147"/>
      <c r="F6" s="147"/>
      <c r="G6" s="147"/>
      <c r="H6" s="147"/>
      <c r="I6" s="147"/>
    </row>
    <row r="7" spans="2:9" x14ac:dyDescent="0.2">
      <c r="B7" s="161" t="s">
        <v>77</v>
      </c>
      <c r="D7" s="159"/>
      <c r="E7" s="159"/>
      <c r="F7" s="160"/>
      <c r="G7" s="159"/>
      <c r="H7" s="159"/>
      <c r="I7" s="159"/>
    </row>
    <row r="8" spans="2:9" ht="13.5" thickBot="1" x14ac:dyDescent="0.25">
      <c r="C8" s="158"/>
      <c r="D8" s="157"/>
      <c r="E8" s="157"/>
      <c r="F8" s="157"/>
      <c r="G8" s="157"/>
      <c r="H8" s="157"/>
      <c r="I8" s="157"/>
    </row>
    <row r="9" spans="2:9" x14ac:dyDescent="0.2">
      <c r="B9" s="211" t="s">
        <v>78</v>
      </c>
      <c r="C9" s="211" t="s">
        <v>1</v>
      </c>
      <c r="D9" s="154" t="s">
        <v>495</v>
      </c>
      <c r="E9" s="154"/>
      <c r="F9" s="156" t="s">
        <v>494</v>
      </c>
      <c r="G9" s="214" t="s">
        <v>499</v>
      </c>
      <c r="H9" s="216" t="s">
        <v>4</v>
      </c>
      <c r="I9" s="216" t="s">
        <v>5</v>
      </c>
    </row>
    <row r="10" spans="2:9" x14ac:dyDescent="0.2">
      <c r="B10" s="212"/>
      <c r="C10" s="212"/>
      <c r="D10" s="154"/>
      <c r="E10" s="154"/>
      <c r="F10" s="155" t="s">
        <v>493</v>
      </c>
      <c r="G10" s="214"/>
      <c r="H10" s="216"/>
      <c r="I10" s="216"/>
    </row>
    <row r="11" spans="2:9" x14ac:dyDescent="0.2">
      <c r="B11" s="212"/>
      <c r="C11" s="212"/>
      <c r="D11" s="153" t="s">
        <v>6</v>
      </c>
      <c r="E11" s="153" t="s">
        <v>7</v>
      </c>
      <c r="F11" s="152" t="s">
        <v>492</v>
      </c>
      <c r="G11" s="215"/>
      <c r="H11" s="216"/>
      <c r="I11" s="216"/>
    </row>
    <row r="12" spans="2:9" ht="13.5" thickBot="1" x14ac:dyDescent="0.25">
      <c r="B12" s="213"/>
      <c r="C12" s="213"/>
      <c r="D12" s="151" t="s">
        <v>9</v>
      </c>
      <c r="E12" s="151" t="s">
        <v>10</v>
      </c>
      <c r="F12" s="151" t="s">
        <v>9</v>
      </c>
      <c r="G12" s="151" t="s">
        <v>10</v>
      </c>
      <c r="H12" s="150" t="s">
        <v>491</v>
      </c>
      <c r="I12" s="149" t="s">
        <v>490</v>
      </c>
    </row>
    <row r="13" spans="2:9" x14ac:dyDescent="0.2">
      <c r="B13" s="147" t="s">
        <v>489</v>
      </c>
      <c r="C13" s="147" t="s">
        <v>504</v>
      </c>
      <c r="D13" s="148">
        <v>0</v>
      </c>
      <c r="E13" s="148">
        <v>614223</v>
      </c>
      <c r="F13" s="165">
        <v>614223</v>
      </c>
      <c r="G13" s="165">
        <v>481234</v>
      </c>
      <c r="H13" s="165">
        <v>132989</v>
      </c>
      <c r="I13" s="164">
        <v>78.348417431454052</v>
      </c>
    </row>
    <row r="14" spans="2:9" x14ac:dyDescent="0.2">
      <c r="B14" s="147" t="s">
        <v>488</v>
      </c>
      <c r="C14" s="147" t="s">
        <v>36</v>
      </c>
      <c r="D14" s="148">
        <v>0</v>
      </c>
      <c r="E14" s="148">
        <v>1100202</v>
      </c>
      <c r="F14" s="165">
        <v>1100202</v>
      </c>
      <c r="G14" s="165">
        <v>218305</v>
      </c>
      <c r="H14" s="165">
        <v>881897</v>
      </c>
      <c r="I14" s="164">
        <v>19.842265329457682</v>
      </c>
    </row>
    <row r="15" spans="2:9" x14ac:dyDescent="0.2">
      <c r="B15" s="147" t="s">
        <v>487</v>
      </c>
      <c r="C15" s="147" t="s">
        <v>446</v>
      </c>
      <c r="D15" s="148">
        <v>0</v>
      </c>
      <c r="E15" s="148">
        <v>1053575</v>
      </c>
      <c r="F15" s="165">
        <v>1053575</v>
      </c>
      <c r="G15" s="165">
        <v>427075</v>
      </c>
      <c r="H15" s="165">
        <v>626500</v>
      </c>
      <c r="I15" s="164">
        <v>40.535794793915954</v>
      </c>
    </row>
    <row r="16" spans="2:9" x14ac:dyDescent="0.2">
      <c r="B16" s="174"/>
      <c r="C16" s="174" t="s">
        <v>447</v>
      </c>
      <c r="D16" s="171">
        <v>0</v>
      </c>
      <c r="E16" s="171">
        <v>2768000</v>
      </c>
      <c r="F16" s="172">
        <v>2768000</v>
      </c>
      <c r="G16" s="172">
        <v>1126614</v>
      </c>
      <c r="H16" s="172">
        <v>1641386</v>
      </c>
      <c r="I16" s="173">
        <v>40.701372832369941</v>
      </c>
    </row>
    <row r="17" spans="2:9" ht="21.75" customHeight="1" x14ac:dyDescent="0.2">
      <c r="B17" s="210" t="s">
        <v>503</v>
      </c>
      <c r="C17" s="210"/>
      <c r="D17" s="210"/>
      <c r="E17" s="210"/>
      <c r="F17" s="210"/>
      <c r="G17" s="210"/>
      <c r="H17" s="210"/>
      <c r="I17" s="210"/>
    </row>
    <row r="18" spans="2:9" x14ac:dyDescent="0.2">
      <c r="B18" s="147"/>
      <c r="D18" s="147" t="s">
        <v>448</v>
      </c>
      <c r="E18" s="147"/>
      <c r="F18" s="147"/>
      <c r="G18" s="147"/>
      <c r="H18" s="147"/>
      <c r="I18" s="147"/>
    </row>
    <row r="19" spans="2:9" x14ac:dyDescent="0.2">
      <c r="C19" s="147"/>
      <c r="D19" s="147"/>
      <c r="E19" s="147"/>
      <c r="F19" s="147"/>
      <c r="G19" s="147"/>
      <c r="H19" s="147"/>
      <c r="I19" s="147"/>
    </row>
  </sheetData>
  <mergeCells count="6">
    <mergeCell ref="B17:I17"/>
    <mergeCell ref="B9:B12"/>
    <mergeCell ref="C9:C12"/>
    <mergeCell ref="G9:G11"/>
    <mergeCell ref="H9:H11"/>
    <mergeCell ref="I9:I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202" t="s">
        <v>267</v>
      </c>
      <c r="B5" s="203"/>
      <c r="C5" s="203"/>
      <c r="D5" s="203"/>
      <c r="E5" s="203"/>
      <c r="F5" s="203"/>
      <c r="G5" s="203"/>
      <c r="H5" s="203"/>
      <c r="I5" s="203"/>
      <c r="J5" s="203"/>
      <c r="K5" s="98"/>
      <c r="L5" s="98"/>
      <c r="M5" s="98"/>
      <c r="N5" s="98"/>
      <c r="O5" s="98"/>
    </row>
    <row r="6" spans="1:18" ht="12.75" x14ac:dyDescent="0.2">
      <c r="A6" s="202" t="str">
        <f>'C6 Estapublicos'!A6</f>
        <v>Acumulado al mes de agosto de 2025</v>
      </c>
      <c r="B6" s="203"/>
      <c r="C6" s="203"/>
      <c r="D6" s="203"/>
      <c r="E6" s="203"/>
      <c r="F6" s="203"/>
      <c r="G6" s="203"/>
      <c r="H6" s="203"/>
      <c r="I6" s="203"/>
      <c r="J6" s="203"/>
      <c r="K6" s="98"/>
      <c r="L6" s="98"/>
      <c r="M6" s="98"/>
      <c r="N6" s="98"/>
      <c r="O6" s="98"/>
    </row>
    <row r="7" spans="1:18" x14ac:dyDescent="0.2">
      <c r="A7" s="204" t="s">
        <v>77</v>
      </c>
      <c r="B7" s="205"/>
      <c r="C7" s="205"/>
      <c r="D7" s="205"/>
      <c r="E7" s="205"/>
      <c r="F7" s="205"/>
      <c r="G7" s="205"/>
      <c r="H7" s="205"/>
      <c r="I7" s="205"/>
      <c r="J7" s="205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7" t="s">
        <v>1</v>
      </c>
      <c r="B9" s="207"/>
      <c r="C9" s="207"/>
      <c r="D9" s="207"/>
      <c r="E9" s="207"/>
      <c r="F9" s="207"/>
      <c r="G9" s="207"/>
      <c r="H9" s="218" t="s">
        <v>2</v>
      </c>
      <c r="I9" s="218"/>
      <c r="J9" s="218"/>
      <c r="K9" s="217" t="s">
        <v>3</v>
      </c>
      <c r="L9" s="218"/>
      <c r="M9" s="218"/>
      <c r="N9" s="218"/>
      <c r="O9" s="218"/>
      <c r="P9" s="218"/>
      <c r="Q9" s="184" t="s">
        <v>4</v>
      </c>
      <c r="R9" s="179" t="s">
        <v>5</v>
      </c>
    </row>
    <row r="10" spans="1:18" ht="12.75" customHeight="1" x14ac:dyDescent="0.2">
      <c r="A10" s="208"/>
      <c r="B10" s="208"/>
      <c r="C10" s="208"/>
      <c r="D10" s="208"/>
      <c r="E10" s="208"/>
      <c r="F10" s="208"/>
      <c r="G10" s="208"/>
      <c r="H10" s="102" t="s">
        <v>6</v>
      </c>
      <c r="I10" s="102" t="s">
        <v>7</v>
      </c>
      <c r="J10" s="102" t="s">
        <v>8</v>
      </c>
      <c r="K10" s="113" t="s">
        <v>475</v>
      </c>
      <c r="L10" s="101" t="s">
        <v>476</v>
      </c>
      <c r="M10" s="101" t="s">
        <v>477</v>
      </c>
      <c r="N10" s="101" t="s">
        <v>478</v>
      </c>
      <c r="O10" s="101" t="s">
        <v>479</v>
      </c>
      <c r="P10" s="112" t="s">
        <v>480</v>
      </c>
      <c r="Q10" s="184"/>
      <c r="R10" s="179"/>
    </row>
    <row r="11" spans="1:18" ht="12" thickBot="1" x14ac:dyDescent="0.25">
      <c r="A11" s="209"/>
      <c r="B11" s="209"/>
      <c r="C11" s="209"/>
      <c r="D11" s="209"/>
      <c r="E11" s="209"/>
      <c r="F11" s="209"/>
      <c r="G11" s="209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206" t="s">
        <v>155</v>
      </c>
      <c r="B12" s="194"/>
      <c r="C12" s="194"/>
      <c r="D12" s="194"/>
      <c r="E12" s="194"/>
      <c r="F12" s="194"/>
      <c r="G12" s="194"/>
      <c r="H12" s="105">
        <v>483698668.59030801</v>
      </c>
      <c r="I12" s="105">
        <v>2780843.673</v>
      </c>
      <c r="J12" s="105">
        <v>486479512.26330799</v>
      </c>
      <c r="K12" s="115">
        <v>42525471.161563903</v>
      </c>
      <c r="L12" s="116">
        <v>28541245.360695705</v>
      </c>
      <c r="M12" s="116">
        <v>41075298.224891648</v>
      </c>
      <c r="N12" s="116">
        <v>46870083.62873891</v>
      </c>
      <c r="O12" s="116">
        <f>'C7 Detalle composición'!K12-SUM(K12:N12)</f>
        <v>143548057.76809469</v>
      </c>
      <c r="P12" s="116">
        <f>SUM(K12:O12)</f>
        <v>302560156.14398485</v>
      </c>
      <c r="Q12" s="88">
        <v>288591261.7590915</v>
      </c>
      <c r="R12" s="89"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191" t="s">
        <v>156</v>
      </c>
      <c r="B14" s="198"/>
      <c r="C14" s="198"/>
      <c r="D14" s="198"/>
      <c r="E14" s="198"/>
      <c r="F14" s="198"/>
      <c r="G14" s="198"/>
      <c r="H14" s="107">
        <v>305777927</v>
      </c>
      <c r="I14" s="107">
        <v>2768000</v>
      </c>
      <c r="J14" s="107">
        <v>308545927</v>
      </c>
      <c r="K14" s="119">
        <v>28947054.080459457</v>
      </c>
      <c r="L14" s="120">
        <v>15061125.639663246</v>
      </c>
      <c r="M14" s="120">
        <v>20873748.996711526</v>
      </c>
      <c r="N14" s="120">
        <v>20010339.099582728</v>
      </c>
      <c r="O14" s="120">
        <f>'C7 Detalle composición'!K14-SUM(K14:N14)</f>
        <v>97974107.638076231</v>
      </c>
      <c r="P14" s="120">
        <f t="shared" ref="P14:P76" si="0">SUM(K14:O14)</f>
        <v>182866375.45449319</v>
      </c>
      <c r="Q14" s="44">
        <v>193284540.39199144</v>
      </c>
      <c r="R14" s="87"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1" t="s">
        <v>157</v>
      </c>
      <c r="B16" s="197"/>
      <c r="C16" s="197"/>
      <c r="D16" s="197"/>
      <c r="E16" s="197"/>
      <c r="F16" s="197"/>
      <c r="G16" s="197"/>
      <c r="H16" s="108">
        <v>305777927</v>
      </c>
      <c r="I16" s="108">
        <v>2768000</v>
      </c>
      <c r="J16" s="108">
        <v>308545927</v>
      </c>
      <c r="K16" s="121">
        <v>28947054.080459457</v>
      </c>
      <c r="L16" s="122">
        <v>15061125.639663246</v>
      </c>
      <c r="M16" s="122">
        <v>20873748.996711526</v>
      </c>
      <c r="N16" s="122">
        <v>20010339.099582728</v>
      </c>
      <c r="O16" s="122">
        <f>'C7 Detalle composición'!K16-SUM(K16:N16)</f>
        <v>97974107.638076231</v>
      </c>
      <c r="P16" s="122">
        <f t="shared" si="0"/>
        <v>182866375.45449319</v>
      </c>
      <c r="Q16" s="92">
        <v>193284540.39199144</v>
      </c>
      <c r="R16" s="93">
        <v>37.356314416041073</v>
      </c>
    </row>
    <row r="17" spans="1:18" x14ac:dyDescent="0.2">
      <c r="A17" s="47" t="s">
        <v>154</v>
      </c>
      <c r="B17" s="47" t="s">
        <v>154</v>
      </c>
      <c r="C17" s="47" t="s">
        <v>158</v>
      </c>
      <c r="D17" s="196" t="s">
        <v>280</v>
      </c>
      <c r="E17" s="197"/>
      <c r="F17" s="197"/>
      <c r="G17" s="197"/>
      <c r="H17" s="109">
        <v>304504767</v>
      </c>
      <c r="I17" s="109">
        <v>2768000</v>
      </c>
      <c r="J17" s="109">
        <v>307272767</v>
      </c>
      <c r="K17" s="123">
        <v>28912441.676423028</v>
      </c>
      <c r="L17" s="124">
        <v>15001703.256483495</v>
      </c>
      <c r="M17" s="124">
        <v>20838237.399581023</v>
      </c>
      <c r="N17" s="124">
        <v>19951107.915650226</v>
      </c>
      <c r="O17" s="124">
        <f>'C7 Detalle composición'!K17-SUM(K17:N17)</f>
        <v>97526116.96031332</v>
      </c>
      <c r="P17" s="124">
        <f t="shared" si="0"/>
        <v>182229607.20845109</v>
      </c>
      <c r="Q17" s="62">
        <v>192314566.43954688</v>
      </c>
      <c r="R17" s="91">
        <v>37.412427298008197</v>
      </c>
    </row>
    <row r="18" spans="1:18" x14ac:dyDescent="0.2">
      <c r="A18" s="48" t="s">
        <v>154</v>
      </c>
      <c r="B18" s="48" t="s">
        <v>154</v>
      </c>
      <c r="C18" s="199" t="s">
        <v>159</v>
      </c>
      <c r="D18" s="197"/>
      <c r="E18" s="200" t="s">
        <v>28</v>
      </c>
      <c r="F18" s="200"/>
      <c r="G18" s="197"/>
      <c r="H18" s="109">
        <v>151447583</v>
      </c>
      <c r="I18" s="109">
        <v>0</v>
      </c>
      <c r="J18" s="109">
        <v>151447583</v>
      </c>
      <c r="K18" s="123">
        <v>10784511.212012</v>
      </c>
      <c r="L18" s="124">
        <v>7929169.3217039965</v>
      </c>
      <c r="M18" s="124">
        <v>6822669.6631417982</v>
      </c>
      <c r="N18" s="124">
        <v>13107183.11509721</v>
      </c>
      <c r="O18" s="124">
        <f>'C7 Detalle composición'!K18-SUM(K18:N18)</f>
        <v>49921528.896373078</v>
      </c>
      <c r="P18" s="124">
        <f t="shared" si="0"/>
        <v>88565062.208328083</v>
      </c>
      <c r="Q18" s="62">
        <v>99118378.834551513</v>
      </c>
      <c r="R18" s="91">
        <v>34.552683594460859</v>
      </c>
    </row>
    <row r="19" spans="1:18" x14ac:dyDescent="0.2">
      <c r="A19" s="50" t="s">
        <v>154</v>
      </c>
      <c r="B19" s="50" t="s">
        <v>154</v>
      </c>
      <c r="C19" s="50" t="s">
        <v>154</v>
      </c>
      <c r="D19" s="200" t="s">
        <v>160</v>
      </c>
      <c r="E19" s="200"/>
      <c r="F19" s="200" t="s">
        <v>396</v>
      </c>
      <c r="G19" s="200"/>
      <c r="H19" s="109">
        <v>147639055</v>
      </c>
      <c r="I19" s="109">
        <v>0</v>
      </c>
      <c r="J19" s="109">
        <v>147639055</v>
      </c>
      <c r="K19" s="123">
        <v>10772849.16798</v>
      </c>
      <c r="L19" s="124">
        <v>7923753.9896899983</v>
      </c>
      <c r="M19" s="124">
        <v>6611404.6571483985</v>
      </c>
      <c r="N19" s="124">
        <v>13053915.444001205</v>
      </c>
      <c r="O19" s="124">
        <f>'C7 Detalle composición'!K19-SUM(K19:N19)</f>
        <v>48576262.97491499</v>
      </c>
      <c r="P19" s="124">
        <f t="shared" si="0"/>
        <v>86938186.233734593</v>
      </c>
      <c r="Q19" s="62">
        <v>96426840.786199898</v>
      </c>
      <c r="R19" s="91">
        <v>34.687443789043556</v>
      </c>
    </row>
    <row r="20" spans="1:18" x14ac:dyDescent="0.2">
      <c r="A20" s="50"/>
      <c r="B20" s="50"/>
      <c r="C20" s="50"/>
      <c r="D20" s="200" t="s">
        <v>161</v>
      </c>
      <c r="E20" s="200"/>
      <c r="F20" s="200" t="s">
        <v>30</v>
      </c>
      <c r="G20" s="200"/>
      <c r="H20" s="109">
        <v>1409421</v>
      </c>
      <c r="I20" s="109">
        <v>0</v>
      </c>
      <c r="J20" s="109">
        <v>1409421</v>
      </c>
      <c r="K20" s="123">
        <v>11124.253881000001</v>
      </c>
      <c r="L20" s="124">
        <v>5665.4339389999986</v>
      </c>
      <c r="M20" s="124">
        <v>8259.7359104000025</v>
      </c>
      <c r="N20" s="124">
        <v>5885.758002999999</v>
      </c>
      <c r="O20" s="124">
        <f>'C7 Detalle composición'!K20-SUM(K20:N20)</f>
        <v>706604.21537609003</v>
      </c>
      <c r="P20" s="124">
        <f t="shared" si="0"/>
        <v>737539.39710949</v>
      </c>
      <c r="Q20" s="62">
        <v>770575.19911259995</v>
      </c>
      <c r="R20" s="91">
        <v>45.326825759471447</v>
      </c>
    </row>
    <row r="21" spans="1:18" x14ac:dyDescent="0.2">
      <c r="A21" s="50"/>
      <c r="B21" s="50"/>
      <c r="C21" s="50"/>
      <c r="D21" s="200" t="s">
        <v>162</v>
      </c>
      <c r="E21" s="200"/>
      <c r="F21" s="200" t="s">
        <v>31</v>
      </c>
      <c r="G21" s="200"/>
      <c r="H21" s="109">
        <v>0</v>
      </c>
      <c r="I21" s="109">
        <v>0</v>
      </c>
      <c r="J21" s="109">
        <v>0</v>
      </c>
      <c r="K21" s="123">
        <v>327.72311500000001</v>
      </c>
      <c r="L21" s="124">
        <v>316.26625000000001</v>
      </c>
      <c r="M21" s="124">
        <v>252.344382</v>
      </c>
      <c r="N21" s="124">
        <v>4905.0670930000006</v>
      </c>
      <c r="O21" s="124">
        <f>'C7 Detalle composición'!K21-SUM(K21:N21)</f>
        <v>1239.2280929999997</v>
      </c>
      <c r="P21" s="124">
        <f t="shared" si="0"/>
        <v>7040.628933</v>
      </c>
      <c r="Q21" s="62">
        <v>-5917.3061989999997</v>
      </c>
      <c r="R21" s="91">
        <v>0</v>
      </c>
    </row>
    <row r="22" spans="1:18" x14ac:dyDescent="0.2">
      <c r="A22" s="50"/>
      <c r="B22" s="50"/>
      <c r="C22" s="50"/>
      <c r="D22" s="200" t="s">
        <v>163</v>
      </c>
      <c r="E22" s="200"/>
      <c r="F22" s="200" t="s">
        <v>32</v>
      </c>
      <c r="G22" s="200"/>
      <c r="H22" s="109">
        <v>0</v>
      </c>
      <c r="I22" s="109">
        <v>0</v>
      </c>
      <c r="J22" s="109">
        <v>0</v>
      </c>
      <c r="K22" s="123">
        <v>243.400036</v>
      </c>
      <c r="L22" s="124">
        <v>0.57900000000000773</v>
      </c>
      <c r="M22" s="124">
        <v>109.91697599999998</v>
      </c>
      <c r="N22" s="124">
        <v>84.354000000000042</v>
      </c>
      <c r="O22" s="124">
        <f>'C7 Detalle composición'!K22-SUM(K22:N22)</f>
        <v>609.00900000000001</v>
      </c>
      <c r="P22" s="124">
        <f t="shared" si="0"/>
        <v>1047.259012</v>
      </c>
      <c r="Q22" s="62">
        <v>-675.96001200000001</v>
      </c>
      <c r="R22" s="91">
        <v>0</v>
      </c>
    </row>
    <row r="23" spans="1:18" x14ac:dyDescent="0.2">
      <c r="A23" s="50" t="s">
        <v>154</v>
      </c>
      <c r="B23" s="50" t="s">
        <v>154</v>
      </c>
      <c r="C23" s="50" t="s">
        <v>154</v>
      </c>
      <c r="D23" s="200" t="s">
        <v>164</v>
      </c>
      <c r="E23" s="200"/>
      <c r="F23" s="200" t="s">
        <v>281</v>
      </c>
      <c r="G23" s="200"/>
      <c r="H23" s="109">
        <v>2399107</v>
      </c>
      <c r="I23" s="109">
        <v>0</v>
      </c>
      <c r="J23" s="109">
        <v>2399107</v>
      </c>
      <c r="K23" s="123">
        <v>-33.332999999999998</v>
      </c>
      <c r="L23" s="124">
        <v>-566.94717500000002</v>
      </c>
      <c r="M23" s="124">
        <v>202643.00872500002</v>
      </c>
      <c r="N23" s="124">
        <v>42392.491999999998</v>
      </c>
      <c r="O23" s="124">
        <f>'C7 Detalle composición'!K23-SUM(K23:N23)</f>
        <v>636813.46898899996</v>
      </c>
      <c r="P23" s="124">
        <f t="shared" si="0"/>
        <v>881248.68953899993</v>
      </c>
      <c r="Q23" s="62">
        <v>1927556.1154499999</v>
      </c>
      <c r="R23" s="91">
        <v>19.65526692014987</v>
      </c>
    </row>
    <row r="24" spans="1:18" x14ac:dyDescent="0.2">
      <c r="A24" s="48" t="s">
        <v>154</v>
      </c>
      <c r="B24" s="48" t="s">
        <v>154</v>
      </c>
      <c r="C24" s="199" t="s">
        <v>165</v>
      </c>
      <c r="D24" s="197"/>
      <c r="E24" s="200" t="s">
        <v>282</v>
      </c>
      <c r="F24" s="200"/>
      <c r="G24" s="197"/>
      <c r="H24" s="109">
        <v>153057184</v>
      </c>
      <c r="I24" s="109">
        <v>2768000</v>
      </c>
      <c r="J24" s="109">
        <v>155825184</v>
      </c>
      <c r="K24" s="123">
        <v>18127930.464411028</v>
      </c>
      <c r="L24" s="124">
        <v>7072533.9347795025</v>
      </c>
      <c r="M24" s="124">
        <v>14015567.736439221</v>
      </c>
      <c r="N24" s="124">
        <v>6843924.8005530089</v>
      </c>
      <c r="O24" s="124">
        <f>'C7 Detalle composición'!K24-SUM(K24:N24)</f>
        <v>47604588.063940234</v>
      </c>
      <c r="P24" s="124">
        <f t="shared" si="0"/>
        <v>93664545.000122994</v>
      </c>
      <c r="Q24" s="62">
        <v>93196187.60499537</v>
      </c>
      <c r="R24" s="91">
        <v>40.191832146339472</v>
      </c>
    </row>
    <row r="25" spans="1:18" x14ac:dyDescent="0.2">
      <c r="A25" s="50" t="s">
        <v>154</v>
      </c>
      <c r="B25" s="50" t="s">
        <v>154</v>
      </c>
      <c r="C25" s="50" t="s">
        <v>154</v>
      </c>
      <c r="D25" s="200" t="s">
        <v>160</v>
      </c>
      <c r="E25" s="200"/>
      <c r="F25" s="200" t="s">
        <v>415</v>
      </c>
      <c r="G25" s="200"/>
      <c r="H25" s="109">
        <v>5353572</v>
      </c>
      <c r="I25" s="109">
        <v>0</v>
      </c>
      <c r="J25" s="109">
        <v>5353572</v>
      </c>
      <c r="K25" s="123">
        <v>436669.62883805227</v>
      </c>
      <c r="L25" s="124">
        <v>524058.87844954059</v>
      </c>
      <c r="M25" s="124">
        <v>495784.12545774761</v>
      </c>
      <c r="N25" s="124">
        <v>511226.99556650873</v>
      </c>
      <c r="O25" s="124">
        <f>'C7 Detalle composición'!K25-SUM(K25:N25)</f>
        <v>2254715.5577706173</v>
      </c>
      <c r="P25" s="124">
        <f t="shared" si="0"/>
        <v>4222455.1860824665</v>
      </c>
      <c r="Q25" s="62">
        <v>2805613.3999897195</v>
      </c>
      <c r="R25" s="91">
        <v>47.593617868785188</v>
      </c>
    </row>
    <row r="26" spans="1:18" x14ac:dyDescent="0.2">
      <c r="A26" s="50" t="s">
        <v>154</v>
      </c>
      <c r="B26" s="50" t="s">
        <v>154</v>
      </c>
      <c r="C26" s="50" t="s">
        <v>154</v>
      </c>
      <c r="D26" s="200" t="s">
        <v>166</v>
      </c>
      <c r="E26" s="200"/>
      <c r="F26" s="200" t="s">
        <v>35</v>
      </c>
      <c r="G26" s="200"/>
      <c r="H26" s="109">
        <v>118608058</v>
      </c>
      <c r="I26" s="109">
        <v>614222.92000000004</v>
      </c>
      <c r="J26" s="109">
        <v>119222280.92</v>
      </c>
      <c r="K26" s="123">
        <v>15341165.331296949</v>
      </c>
      <c r="L26" s="124">
        <v>4588641.8664414603</v>
      </c>
      <c r="M26" s="124">
        <v>11210252.315788055</v>
      </c>
      <c r="N26" s="124">
        <v>4693414.5362772904</v>
      </c>
      <c r="O26" s="124">
        <f>'C7 Detalle composición'!K26-SUM(K26:N26)</f>
        <v>36613807.44758378</v>
      </c>
      <c r="P26" s="124">
        <f t="shared" si="0"/>
        <v>72447281.497387528</v>
      </c>
      <c r="Q26" s="62">
        <v>69757335.843773678</v>
      </c>
      <c r="R26" s="91"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283</v>
      </c>
      <c r="G27" s="50"/>
      <c r="H27" s="109">
        <v>77105008.133976847</v>
      </c>
      <c r="I27" s="109">
        <v>399295.49510603247</v>
      </c>
      <c r="J27" s="109">
        <v>77504303.629082888</v>
      </c>
      <c r="K27" s="123">
        <v>12684992.242938001</v>
      </c>
      <c r="L27" s="124">
        <v>1400897.636651</v>
      </c>
      <c r="M27" s="124">
        <v>8194497.6932818033</v>
      </c>
      <c r="N27" s="124">
        <v>1583724.056360798</v>
      </c>
      <c r="O27" s="124">
        <f>'C7 Detalle composición'!K27-SUM(K27:N27)</f>
        <v>22898828.454447396</v>
      </c>
      <c r="P27" s="124">
        <f t="shared" si="0"/>
        <v>46762940.083678998</v>
      </c>
      <c r="Q27" s="62">
        <v>43538075.698834285</v>
      </c>
      <c r="R27" s="91"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284</v>
      </c>
      <c r="G28" s="50"/>
      <c r="H28" s="109">
        <v>41503049.866023153</v>
      </c>
      <c r="I28" s="109">
        <v>214927.42489396757</v>
      </c>
      <c r="J28" s="109">
        <v>41717977.290917121</v>
      </c>
      <c r="K28" s="123">
        <v>2656173.088358948</v>
      </c>
      <c r="L28" s="124">
        <v>3187744.2297904594</v>
      </c>
      <c r="M28" s="124">
        <v>3015754.6225062525</v>
      </c>
      <c r="N28" s="124">
        <v>3109690.4799164925</v>
      </c>
      <c r="O28" s="124">
        <f>'C7 Detalle composición'!K28-SUM(K28:N28)</f>
        <v>13714978.993136382</v>
      </c>
      <c r="P28" s="124">
        <f t="shared" si="0"/>
        <v>25684341.413708534</v>
      </c>
      <c r="Q28" s="62">
        <v>26219260.1449394</v>
      </c>
      <c r="R28" s="91">
        <v>37.151171155539501</v>
      </c>
    </row>
    <row r="29" spans="1:18" x14ac:dyDescent="0.2">
      <c r="A29" s="50" t="s">
        <v>154</v>
      </c>
      <c r="B29" s="50" t="s">
        <v>154</v>
      </c>
      <c r="C29" s="50" t="s">
        <v>154</v>
      </c>
      <c r="D29" s="200" t="s">
        <v>167</v>
      </c>
      <c r="E29" s="200"/>
      <c r="F29" s="200" t="s">
        <v>36</v>
      </c>
      <c r="G29" s="200"/>
      <c r="H29" s="109">
        <v>234932</v>
      </c>
      <c r="I29" s="109">
        <v>1100202.08</v>
      </c>
      <c r="J29" s="109">
        <v>1335134.08</v>
      </c>
      <c r="K29" s="123">
        <v>39032.938000000002</v>
      </c>
      <c r="L29" s="124">
        <v>16070.870999999999</v>
      </c>
      <c r="M29" s="124">
        <v>37060.144999999997</v>
      </c>
      <c r="N29" s="124">
        <v>53611.977000000021</v>
      </c>
      <c r="O29" s="124">
        <f>'C7 Detalle composición'!K29-SUM(K29:N29)</f>
        <v>245898.72405446004</v>
      </c>
      <c r="P29" s="124">
        <f t="shared" si="0"/>
        <v>391674.65505446005</v>
      </c>
      <c r="Q29" s="62">
        <v>1137522.4550000001</v>
      </c>
      <c r="R29" s="91">
        <v>14.800882395272241</v>
      </c>
    </row>
    <row r="30" spans="1:18" x14ac:dyDescent="0.2">
      <c r="A30" s="50" t="s">
        <v>154</v>
      </c>
      <c r="B30" s="50" t="s">
        <v>154</v>
      </c>
      <c r="C30" s="50" t="s">
        <v>154</v>
      </c>
      <c r="D30" s="200" t="s">
        <v>168</v>
      </c>
      <c r="E30" s="200"/>
      <c r="F30" s="200" t="s">
        <v>37</v>
      </c>
      <c r="G30" s="200"/>
      <c r="H30" s="109">
        <v>600102</v>
      </c>
      <c r="I30" s="109">
        <v>0</v>
      </c>
      <c r="J30" s="109">
        <v>600102</v>
      </c>
      <c r="K30" s="123">
        <v>67149.411999999997</v>
      </c>
      <c r="L30" s="124">
        <v>53644.232000000004</v>
      </c>
      <c r="M30" s="124">
        <v>53764.082300000009</v>
      </c>
      <c r="N30" s="124">
        <v>53876.745699999985</v>
      </c>
      <c r="O30" s="124">
        <f>'C7 Detalle composición'!K30-SUM(K30:N30)</f>
        <v>239026.68727699999</v>
      </c>
      <c r="P30" s="124">
        <f t="shared" si="0"/>
        <v>467461.159277</v>
      </c>
      <c r="Q30" s="62">
        <v>313790.92802300001</v>
      </c>
      <c r="R30" s="91">
        <v>47.710401227957909</v>
      </c>
    </row>
    <row r="31" spans="1:18" x14ac:dyDescent="0.2">
      <c r="A31" s="50" t="s">
        <v>154</v>
      </c>
      <c r="B31" s="50" t="s">
        <v>154</v>
      </c>
      <c r="C31" s="50" t="s">
        <v>154</v>
      </c>
      <c r="D31" s="200" t="s">
        <v>161</v>
      </c>
      <c r="E31" s="200"/>
      <c r="F31" s="200" t="s">
        <v>38</v>
      </c>
      <c r="G31" s="200"/>
      <c r="H31" s="109">
        <v>94910</v>
      </c>
      <c r="I31" s="109">
        <v>0</v>
      </c>
      <c r="J31" s="109">
        <v>94910</v>
      </c>
      <c r="K31" s="123">
        <v>6673.3600059999999</v>
      </c>
      <c r="L31" s="124">
        <v>9015.8946782400017</v>
      </c>
      <c r="M31" s="124">
        <v>9064.6447580000022</v>
      </c>
      <c r="N31" s="124">
        <v>9217.4720169999964</v>
      </c>
      <c r="O31" s="124">
        <f>'C7 Detalle composición'!K31-SUM(K31:N31)</f>
        <v>31300.744249639996</v>
      </c>
      <c r="P31" s="124">
        <f t="shared" si="0"/>
        <v>65272.115708879996</v>
      </c>
      <c r="Q31" s="62">
        <v>51104.412978559994</v>
      </c>
      <c r="R31" s="91">
        <v>46.154869899315152</v>
      </c>
    </row>
    <row r="32" spans="1:18" x14ac:dyDescent="0.2">
      <c r="A32" s="50" t="s">
        <v>154</v>
      </c>
      <c r="B32" s="50" t="s">
        <v>154</v>
      </c>
      <c r="C32" s="50" t="s">
        <v>154</v>
      </c>
      <c r="D32" s="200" t="s">
        <v>169</v>
      </c>
      <c r="E32" s="200"/>
      <c r="F32" s="200" t="s">
        <v>39</v>
      </c>
      <c r="G32" s="200"/>
      <c r="H32" s="109">
        <v>15851848</v>
      </c>
      <c r="I32" s="109">
        <v>0</v>
      </c>
      <c r="J32" s="109">
        <v>15851848</v>
      </c>
      <c r="K32" s="123">
        <v>1135261.5689999999</v>
      </c>
      <c r="L32" s="124">
        <v>1139443.5510000002</v>
      </c>
      <c r="M32" s="124">
        <v>905556.3339999998</v>
      </c>
      <c r="N32" s="124">
        <v>1136523.541</v>
      </c>
      <c r="O32" s="124">
        <f>'C7 Detalle composición'!K32-SUM(K32:N32)</f>
        <v>5255861.7260000007</v>
      </c>
      <c r="P32" s="124">
        <f t="shared" si="0"/>
        <v>9572646.7210000008</v>
      </c>
      <c r="Q32" s="62">
        <v>10292623.317</v>
      </c>
      <c r="R32" s="91">
        <v>35.069883858336262</v>
      </c>
    </row>
    <row r="33" spans="1:18" x14ac:dyDescent="0.2">
      <c r="A33" s="50" t="s">
        <v>154</v>
      </c>
      <c r="B33" s="50" t="s">
        <v>154</v>
      </c>
      <c r="C33" s="50" t="s">
        <v>154</v>
      </c>
      <c r="D33" s="200" t="s">
        <v>170</v>
      </c>
      <c r="E33" s="200"/>
      <c r="F33" s="200" t="s">
        <v>40</v>
      </c>
      <c r="G33" s="200"/>
      <c r="H33" s="109">
        <v>371220</v>
      </c>
      <c r="I33" s="109">
        <v>0</v>
      </c>
      <c r="J33" s="109">
        <v>371220</v>
      </c>
      <c r="K33" s="123">
        <v>90625.517496029992</v>
      </c>
      <c r="L33" s="124">
        <v>17170.916000250014</v>
      </c>
      <c r="M33" s="124">
        <v>1791.1745154099917</v>
      </c>
      <c r="N33" s="124">
        <v>91011.526139239984</v>
      </c>
      <c r="O33" s="124">
        <f>'C7 Detalle composición'!K33-SUM(K33:N33)</f>
        <v>112659.59317774</v>
      </c>
      <c r="P33" s="124">
        <f t="shared" si="0"/>
        <v>313258.72732866998</v>
      </c>
      <c r="Q33" s="62">
        <v>166113.47678842998</v>
      </c>
      <c r="R33" s="91">
        <v>55.252013148960188</v>
      </c>
    </row>
    <row r="34" spans="1:18" x14ac:dyDescent="0.2">
      <c r="A34" s="50" t="s">
        <v>154</v>
      </c>
      <c r="B34" s="50" t="s">
        <v>154</v>
      </c>
      <c r="C34" s="50" t="s">
        <v>154</v>
      </c>
      <c r="D34" s="200" t="s">
        <v>162</v>
      </c>
      <c r="E34" s="200"/>
      <c r="F34" s="200" t="s">
        <v>41</v>
      </c>
      <c r="G34" s="200"/>
      <c r="H34" s="109">
        <v>4365927</v>
      </c>
      <c r="I34" s="109">
        <v>0</v>
      </c>
      <c r="J34" s="109">
        <v>4365927</v>
      </c>
      <c r="K34" s="123">
        <v>667341.07577400003</v>
      </c>
      <c r="L34" s="124">
        <v>42558.149625999969</v>
      </c>
      <c r="M34" s="124">
        <v>537389.70922299987</v>
      </c>
      <c r="N34" s="124">
        <v>49642.982926000026</v>
      </c>
      <c r="O34" s="124">
        <f>'C7 Detalle composición'!K34-SUM(K34:N34)</f>
        <v>1420306.3423730005</v>
      </c>
      <c r="P34" s="124">
        <f t="shared" si="0"/>
        <v>2717238.2599220001</v>
      </c>
      <c r="Q34" s="62">
        <v>2525033.3878260003</v>
      </c>
      <c r="R34" s="91">
        <v>42.165011283376927</v>
      </c>
    </row>
    <row r="35" spans="1:18" x14ac:dyDescent="0.2">
      <c r="A35" s="50" t="s">
        <v>154</v>
      </c>
      <c r="B35" s="50" t="s">
        <v>154</v>
      </c>
      <c r="C35" s="50" t="s">
        <v>154</v>
      </c>
      <c r="D35" s="200" t="s">
        <v>171</v>
      </c>
      <c r="E35" s="200"/>
      <c r="F35" s="200" t="s">
        <v>42</v>
      </c>
      <c r="G35" s="200"/>
      <c r="H35" s="109">
        <v>2642715</v>
      </c>
      <c r="I35" s="109">
        <v>0</v>
      </c>
      <c r="J35" s="109">
        <v>2642715</v>
      </c>
      <c r="K35" s="123">
        <v>242587.204</v>
      </c>
      <c r="L35" s="124">
        <v>214720.27300000002</v>
      </c>
      <c r="M35" s="124">
        <v>226591.742</v>
      </c>
      <c r="N35" s="124">
        <v>233583.0499999999</v>
      </c>
      <c r="O35" s="124">
        <f>'C7 Detalle composición'!K35-SUM(K35:N35)</f>
        <v>200662.99899999995</v>
      </c>
      <c r="P35" s="124">
        <f t="shared" si="0"/>
        <v>1118145.2679999999</v>
      </c>
      <c r="Q35" s="62">
        <v>1723122.3859999999</v>
      </c>
      <c r="R35" s="91">
        <v>34.797267734129484</v>
      </c>
    </row>
    <row r="36" spans="1:18" x14ac:dyDescent="0.2">
      <c r="A36" s="50" t="s">
        <v>154</v>
      </c>
      <c r="B36" s="50" t="s">
        <v>154</v>
      </c>
      <c r="C36" s="50" t="s">
        <v>154</v>
      </c>
      <c r="D36" s="200" t="s">
        <v>172</v>
      </c>
      <c r="E36" s="200"/>
      <c r="F36" s="200" t="s">
        <v>43</v>
      </c>
      <c r="G36" s="200"/>
      <c r="H36" s="109">
        <v>744750</v>
      </c>
      <c r="I36" s="109">
        <v>0</v>
      </c>
      <c r="J36" s="109">
        <v>744750</v>
      </c>
      <c r="K36" s="123">
        <v>101424.428</v>
      </c>
      <c r="L36" s="124">
        <v>0.55899999999382999</v>
      </c>
      <c r="M36" s="124">
        <v>113358.44100000001</v>
      </c>
      <c r="N36" s="124">
        <v>54.606000000014319</v>
      </c>
      <c r="O36" s="124">
        <f>'C7 Detalle composición'!K36-SUM(K36:N36)</f>
        <v>51962.103999999934</v>
      </c>
      <c r="P36" s="124">
        <f t="shared" si="0"/>
        <v>266800.13799999998</v>
      </c>
      <c r="Q36" s="62">
        <v>512324.87199999997</v>
      </c>
      <c r="R36" s="91">
        <v>31.208476401477004</v>
      </c>
    </row>
    <row r="37" spans="1:18" ht="13.5" customHeight="1" x14ac:dyDescent="0.2">
      <c r="A37" s="50"/>
      <c r="B37" s="50"/>
      <c r="C37" s="50"/>
      <c r="D37" s="200" t="s">
        <v>174</v>
      </c>
      <c r="E37" s="200"/>
      <c r="F37" s="200" t="s">
        <v>44</v>
      </c>
      <c r="G37" s="200"/>
      <c r="H37" s="109">
        <v>2334000</v>
      </c>
      <c r="I37" s="109">
        <v>0</v>
      </c>
      <c r="J37" s="109">
        <v>2334000</v>
      </c>
      <c r="K37" s="123">
        <v>0</v>
      </c>
      <c r="L37" s="124">
        <v>324920.147627</v>
      </c>
      <c r="M37" s="124">
        <v>347405.63139700005</v>
      </c>
      <c r="N37" s="124">
        <v>11201.423926999909</v>
      </c>
      <c r="O37" s="124">
        <f>'C7 Detalle composición'!K37-SUM(K37:N37)</f>
        <v>732232.88357499999</v>
      </c>
      <c r="P37" s="124">
        <f t="shared" si="0"/>
        <v>1415760.0865259999</v>
      </c>
      <c r="Q37" s="62">
        <v>1296596.928573</v>
      </c>
      <c r="R37" s="91">
        <v>44.447432366195372</v>
      </c>
    </row>
    <row r="38" spans="1:18" ht="13.5" customHeight="1" x14ac:dyDescent="0.2">
      <c r="A38" s="50"/>
      <c r="B38" s="50"/>
      <c r="C38" s="50"/>
      <c r="D38" s="200" t="s">
        <v>175</v>
      </c>
      <c r="E38" s="200"/>
      <c r="F38" s="200" t="s">
        <v>416</v>
      </c>
      <c r="G38" s="200"/>
      <c r="H38" s="109">
        <v>67150</v>
      </c>
      <c r="I38" s="109">
        <v>0</v>
      </c>
      <c r="J38" s="109">
        <v>67150</v>
      </c>
      <c r="K38" s="123">
        <v>0</v>
      </c>
      <c r="L38" s="124">
        <v>74697.606956999996</v>
      </c>
      <c r="M38" s="124">
        <v>900.93099999999686</v>
      </c>
      <c r="N38" s="124">
        <v>555.80100000000675</v>
      </c>
      <c r="O38" s="124">
        <f>'C7 Detalle composición'!K38-SUM(K38:N38)</f>
        <v>366.93300000000454</v>
      </c>
      <c r="P38" s="124">
        <f t="shared" si="0"/>
        <v>76521.271957000004</v>
      </c>
      <c r="Q38" s="62">
        <v>-9061.1779570000072</v>
      </c>
      <c r="R38" s="91">
        <v>113.49393590022339</v>
      </c>
    </row>
    <row r="39" spans="1:18" ht="13.5" customHeight="1" x14ac:dyDescent="0.2">
      <c r="A39" s="50"/>
      <c r="B39" s="50"/>
      <c r="C39" s="50"/>
      <c r="D39" s="200" t="s">
        <v>176</v>
      </c>
      <c r="E39" s="200"/>
      <c r="F39" s="200" t="s">
        <v>46</v>
      </c>
      <c r="G39" s="200"/>
      <c r="H39" s="109">
        <v>1788000</v>
      </c>
      <c r="I39" s="109">
        <v>0</v>
      </c>
      <c r="J39" s="109">
        <v>1788000</v>
      </c>
      <c r="K39" s="123">
        <v>0</v>
      </c>
      <c r="L39" s="124">
        <v>67590.989000000001</v>
      </c>
      <c r="M39" s="124">
        <v>76648.459999999992</v>
      </c>
      <c r="N39" s="124">
        <v>4.143000000010943</v>
      </c>
      <c r="O39" s="124">
        <f>'C7 Detalle composición'!K39-SUM(K39:N39)</f>
        <v>99043.700878999982</v>
      </c>
      <c r="P39" s="124">
        <f t="shared" si="0"/>
        <v>243287.29287899999</v>
      </c>
      <c r="Q39" s="62">
        <v>1570492.375</v>
      </c>
      <c r="R39" s="91">
        <v>12.164855984340045</v>
      </c>
    </row>
    <row r="40" spans="1:18" ht="13.5" customHeight="1" x14ac:dyDescent="0.2">
      <c r="A40" s="50"/>
      <c r="B40" s="50"/>
      <c r="C40" s="50"/>
      <c r="D40" s="200" t="s">
        <v>445</v>
      </c>
      <c r="E40" s="200"/>
      <c r="F40" s="200" t="s">
        <v>444</v>
      </c>
      <c r="G40" s="200"/>
      <c r="H40" s="109">
        <v>0</v>
      </c>
      <c r="I40" s="109">
        <v>1053575</v>
      </c>
      <c r="J40" s="109">
        <v>1053575</v>
      </c>
      <c r="K40" s="123"/>
      <c r="L40" s="124"/>
      <c r="M40" s="124">
        <v>0</v>
      </c>
      <c r="N40" s="124">
        <v>0</v>
      </c>
      <c r="O40" s="124">
        <f>'C7 Detalle composición'!K40-SUM(K40:N40)</f>
        <v>346742.62099999998</v>
      </c>
      <c r="P40" s="124">
        <f t="shared" si="0"/>
        <v>346742.62099999998</v>
      </c>
      <c r="Q40" s="62">
        <v>1053575</v>
      </c>
      <c r="R40" s="91">
        <v>0</v>
      </c>
    </row>
    <row r="41" spans="1:18" x14ac:dyDescent="0.2">
      <c r="A41" s="47" t="s">
        <v>154</v>
      </c>
      <c r="B41" s="47" t="s">
        <v>154</v>
      </c>
      <c r="C41" s="47" t="s">
        <v>177</v>
      </c>
      <c r="D41" s="196" t="s">
        <v>285</v>
      </c>
      <c r="E41" s="197"/>
      <c r="F41" s="197"/>
      <c r="G41" s="197"/>
      <c r="H41" s="109">
        <v>1273160</v>
      </c>
      <c r="I41" s="109">
        <v>0</v>
      </c>
      <c r="J41" s="109">
        <v>1273160</v>
      </c>
      <c r="K41" s="123">
        <v>34612.404036430002</v>
      </c>
      <c r="L41" s="124">
        <v>59422.383179750002</v>
      </c>
      <c r="M41" s="124">
        <v>35511.597130499998</v>
      </c>
      <c r="N41" s="124">
        <v>59231.183932509986</v>
      </c>
      <c r="O41" s="124">
        <f>'C7 Detalle composición'!K41-SUM(K41:N41)</f>
        <v>447990.67776291003</v>
      </c>
      <c r="P41" s="124">
        <f t="shared" si="0"/>
        <v>636768.24604210001</v>
      </c>
      <c r="Q41" s="62">
        <v>969973.95244456001</v>
      </c>
      <c r="R41" s="91">
        <v>23.813664233516604</v>
      </c>
    </row>
    <row r="42" spans="1:18" ht="13.5" customHeight="1" x14ac:dyDescent="0.2">
      <c r="A42" s="48" t="s">
        <v>154</v>
      </c>
      <c r="B42" s="48" t="s">
        <v>154</v>
      </c>
      <c r="C42" s="199" t="s">
        <v>178</v>
      </c>
      <c r="D42" s="197"/>
      <c r="E42" s="200" t="s">
        <v>286</v>
      </c>
      <c r="F42" s="200"/>
      <c r="G42" s="200"/>
      <c r="H42" s="109">
        <v>0</v>
      </c>
      <c r="I42" s="109">
        <v>0</v>
      </c>
      <c r="J42" s="109">
        <v>0</v>
      </c>
      <c r="K42" s="123">
        <v>151.58572783000002</v>
      </c>
      <c r="L42" s="124">
        <v>7986.8709517200004</v>
      </c>
      <c r="M42" s="124">
        <v>3291.8475900200001</v>
      </c>
      <c r="N42" s="124">
        <v>1025.9297747199989</v>
      </c>
      <c r="O42" s="124">
        <f>'C7 Detalle composición'!K42-SUM(K42:N42)</f>
        <v>5054.2097390800009</v>
      </c>
      <c r="P42" s="124">
        <f t="shared" si="0"/>
        <v>17510.443783369999</v>
      </c>
      <c r="Q42" s="62">
        <v>-12441.826200290001</v>
      </c>
      <c r="R42" s="91">
        <v>0</v>
      </c>
    </row>
    <row r="43" spans="1:18" ht="13.5" customHeight="1" x14ac:dyDescent="0.2">
      <c r="A43" s="48" t="s">
        <v>154</v>
      </c>
      <c r="B43" s="48" t="s">
        <v>154</v>
      </c>
      <c r="C43" s="199" t="s">
        <v>179</v>
      </c>
      <c r="D43" s="197"/>
      <c r="E43" s="200" t="s">
        <v>405</v>
      </c>
      <c r="F43" s="200"/>
      <c r="G43" s="200"/>
      <c r="H43" s="109">
        <v>1273160</v>
      </c>
      <c r="I43" s="109">
        <v>0</v>
      </c>
      <c r="J43" s="109">
        <v>1273160</v>
      </c>
      <c r="K43" s="123">
        <v>21049.352556289999</v>
      </c>
      <c r="L43" s="124">
        <v>22300.80995916</v>
      </c>
      <c r="M43" s="124">
        <v>22757.716623999997</v>
      </c>
      <c r="N43" s="124">
        <v>22664.672101</v>
      </c>
      <c r="O43" s="124">
        <f>'C7 Detalle composición'!K43-SUM(K43:N43)</f>
        <v>98344.902464240004</v>
      </c>
      <c r="P43" s="124">
        <f t="shared" si="0"/>
        <v>187117.45370469001</v>
      </c>
      <c r="Q43" s="62">
        <v>1160916.30700855</v>
      </c>
      <c r="R43" s="91">
        <v>8.8161498155337892</v>
      </c>
    </row>
    <row r="44" spans="1:18" ht="13.5" customHeight="1" x14ac:dyDescent="0.2">
      <c r="A44" s="48" t="s">
        <v>154</v>
      </c>
      <c r="B44" s="48" t="s">
        <v>154</v>
      </c>
      <c r="C44" s="199" t="s">
        <v>180</v>
      </c>
      <c r="D44" s="197"/>
      <c r="E44" s="200" t="s">
        <v>406</v>
      </c>
      <c r="F44" s="200"/>
      <c r="G44" s="200"/>
      <c r="H44" s="109">
        <v>0</v>
      </c>
      <c r="I44" s="109">
        <v>0</v>
      </c>
      <c r="J44" s="109">
        <v>0</v>
      </c>
      <c r="K44" s="123">
        <v>5851.3424485699998</v>
      </c>
      <c r="L44" s="124">
        <v>13958.88463138</v>
      </c>
      <c r="M44" s="124">
        <v>9327.6093284599992</v>
      </c>
      <c r="N44" s="124">
        <v>14850.927876299997</v>
      </c>
      <c r="O44" s="124">
        <f>'C7 Detalle composición'!K44-SUM(K44:N44)</f>
        <v>76996.572370060007</v>
      </c>
      <c r="P44" s="124">
        <f t="shared" si="0"/>
        <v>120985.33665477</v>
      </c>
      <c r="Q44" s="62">
        <v>-47287.224078719999</v>
      </c>
      <c r="R44" s="91">
        <v>0</v>
      </c>
    </row>
    <row r="45" spans="1:18" ht="13.5" customHeight="1" x14ac:dyDescent="0.2">
      <c r="A45" s="48" t="s">
        <v>154</v>
      </c>
      <c r="B45" s="48" t="s">
        <v>154</v>
      </c>
      <c r="C45" s="199" t="s">
        <v>181</v>
      </c>
      <c r="D45" s="197"/>
      <c r="E45" s="200" t="s">
        <v>408</v>
      </c>
      <c r="F45" s="200"/>
      <c r="G45" s="200"/>
      <c r="H45" s="109">
        <v>0</v>
      </c>
      <c r="I45" s="109">
        <v>0</v>
      </c>
      <c r="J45" s="109">
        <v>0</v>
      </c>
      <c r="K45" s="123">
        <v>67.720367530000004</v>
      </c>
      <c r="L45" s="124">
        <v>12834.50779706</v>
      </c>
      <c r="M45" s="124">
        <v>85.174782770000746</v>
      </c>
      <c r="N45" s="124">
        <v>1145.7330714199991</v>
      </c>
      <c r="O45" s="124">
        <f>'C7 Detalle composición'!K45-SUM(K45:N45)</f>
        <v>17756.484447770003</v>
      </c>
      <c r="P45" s="124">
        <f t="shared" si="0"/>
        <v>31889.620466550004</v>
      </c>
      <c r="Q45" s="62">
        <v>-22266.815114159999</v>
      </c>
      <c r="R45" s="91">
        <v>0</v>
      </c>
    </row>
    <row r="46" spans="1:18" ht="13.5" customHeight="1" x14ac:dyDescent="0.2">
      <c r="A46" s="48" t="s">
        <v>154</v>
      </c>
      <c r="B46" s="48" t="s">
        <v>154</v>
      </c>
      <c r="C46" s="199" t="s">
        <v>182</v>
      </c>
      <c r="D46" s="197"/>
      <c r="E46" s="200" t="s">
        <v>287</v>
      </c>
      <c r="F46" s="200"/>
      <c r="G46" s="200"/>
      <c r="H46" s="109">
        <v>0</v>
      </c>
      <c r="I46" s="109">
        <v>0</v>
      </c>
      <c r="J46" s="109">
        <v>0</v>
      </c>
      <c r="K46" s="123">
        <v>7492.40293621</v>
      </c>
      <c r="L46" s="124">
        <v>2341.309840429999</v>
      </c>
      <c r="M46" s="124">
        <v>49.248805250001169</v>
      </c>
      <c r="N46" s="124">
        <v>19543.921109069997</v>
      </c>
      <c r="O46" s="124">
        <f>'C7 Detalle composición'!K46-SUM(K46:N46)</f>
        <v>249838.50874175996</v>
      </c>
      <c r="P46" s="124">
        <f t="shared" si="0"/>
        <v>279265.39143271995</v>
      </c>
      <c r="Q46" s="62">
        <v>-108946.48917082</v>
      </c>
      <c r="R46" s="91"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191" t="s">
        <v>183</v>
      </c>
      <c r="B48" s="198"/>
      <c r="C48" s="198"/>
      <c r="D48" s="198"/>
      <c r="E48" s="198"/>
      <c r="F48" s="198"/>
      <c r="G48" s="198"/>
      <c r="H48" s="107">
        <v>155769579.84958801</v>
      </c>
      <c r="I48" s="107">
        <v>12843.673000000001</v>
      </c>
      <c r="J48" s="107">
        <v>155782423.52258798</v>
      </c>
      <c r="K48" s="119">
        <v>11594261.188459799</v>
      </c>
      <c r="L48" s="120">
        <v>11920985.689604841</v>
      </c>
      <c r="M48" s="120">
        <v>17940236.910430357</v>
      </c>
      <c r="N48" s="120">
        <v>25046550.439033061</v>
      </c>
      <c r="O48" s="120">
        <f>'C7 Detalle composición'!K48-SUM(K48:N48)</f>
        <v>38405603.097855516</v>
      </c>
      <c r="P48" s="120">
        <f t="shared" si="0"/>
        <v>104907637.32538357</v>
      </c>
      <c r="Q48" s="44">
        <v>81799089.769620478</v>
      </c>
      <c r="R48" s="87"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1" t="s">
        <v>184</v>
      </c>
      <c r="B50" s="197"/>
      <c r="C50" s="197"/>
      <c r="D50" s="197"/>
      <c r="E50" s="197"/>
      <c r="F50" s="197"/>
      <c r="G50" s="197"/>
      <c r="H50" s="108">
        <v>155769579.84958801</v>
      </c>
      <c r="I50" s="108">
        <v>12843.673000000001</v>
      </c>
      <c r="J50" s="108">
        <v>155782423.52258798</v>
      </c>
      <c r="K50" s="121">
        <v>11594261.188459799</v>
      </c>
      <c r="L50" s="122">
        <v>11920985.689604841</v>
      </c>
      <c r="M50" s="122">
        <v>17940236.910430357</v>
      </c>
      <c r="N50" s="122">
        <v>25046550.439033061</v>
      </c>
      <c r="O50" s="122">
        <f>'C7 Detalle composición'!K50-SUM(K50:N50)</f>
        <v>38405603.097855516</v>
      </c>
      <c r="P50" s="122">
        <f t="shared" si="0"/>
        <v>104907637.32538357</v>
      </c>
      <c r="Q50" s="92">
        <v>81799089.769620478</v>
      </c>
      <c r="R50" s="93">
        <v>47.491451269045214</v>
      </c>
    </row>
    <row r="51" spans="1:18" ht="13.5" customHeight="1" x14ac:dyDescent="0.2">
      <c r="A51" s="47" t="s">
        <v>154</v>
      </c>
      <c r="B51" s="47" t="s">
        <v>154</v>
      </c>
      <c r="C51" s="47" t="s">
        <v>185</v>
      </c>
      <c r="D51" s="196" t="s">
        <v>397</v>
      </c>
      <c r="E51" s="196"/>
      <c r="F51" s="196"/>
      <c r="G51" s="196"/>
      <c r="H51" s="109">
        <v>0</v>
      </c>
      <c r="I51" s="109">
        <v>0</v>
      </c>
      <c r="J51" s="109">
        <v>0</v>
      </c>
      <c r="K51" s="123">
        <v>0</v>
      </c>
      <c r="L51" s="124">
        <v>56.887053999999999</v>
      </c>
      <c r="M51" s="124">
        <v>1008.3621869999999</v>
      </c>
      <c r="N51" s="124">
        <v>161.74579999999992</v>
      </c>
      <c r="O51" s="124">
        <f>'C7 Detalle composición'!K51-SUM(K51:N51)</f>
        <v>75.697261000000026</v>
      </c>
      <c r="P51" s="124">
        <f t="shared" si="0"/>
        <v>1302.6923019999999</v>
      </c>
      <c r="Q51" s="62">
        <v>-1226.9950409999999</v>
      </c>
      <c r="R51" s="91">
        <v>0</v>
      </c>
    </row>
    <row r="52" spans="1:18" ht="11.25" customHeight="1" x14ac:dyDescent="0.2">
      <c r="A52" s="47" t="s">
        <v>154</v>
      </c>
      <c r="B52" s="47" t="s">
        <v>154</v>
      </c>
      <c r="C52" s="47" t="s">
        <v>186</v>
      </c>
      <c r="D52" s="196" t="s">
        <v>288</v>
      </c>
      <c r="E52" s="196"/>
      <c r="F52" s="196"/>
      <c r="G52" s="196"/>
      <c r="H52" s="109">
        <v>3003164.9610819998</v>
      </c>
      <c r="I52" s="109">
        <v>0</v>
      </c>
      <c r="J52" s="109">
        <v>3003164.9610819998</v>
      </c>
      <c r="K52" s="123">
        <v>0</v>
      </c>
      <c r="L52" s="124">
        <v>1947726.23</v>
      </c>
      <c r="M52" s="124">
        <v>0</v>
      </c>
      <c r="N52" s="124">
        <v>84320</v>
      </c>
      <c r="O52" s="124">
        <f>'C7 Detalle composición'!K52-SUM(K52:N52)</f>
        <v>999999.97108200006</v>
      </c>
      <c r="P52" s="124">
        <f t="shared" si="0"/>
        <v>3032046.201082</v>
      </c>
      <c r="Q52" s="62">
        <v>971118.73108199984</v>
      </c>
      <c r="R52" s="91">
        <v>67.663490228917738</v>
      </c>
    </row>
    <row r="53" spans="1:18" ht="11.25" customHeight="1" x14ac:dyDescent="0.2">
      <c r="A53" s="47" t="s">
        <v>154</v>
      </c>
      <c r="B53" s="47" t="s">
        <v>154</v>
      </c>
      <c r="C53" s="47" t="s">
        <v>187</v>
      </c>
      <c r="D53" s="196" t="s">
        <v>410</v>
      </c>
      <c r="E53" s="196"/>
      <c r="F53" s="196"/>
      <c r="G53" s="196"/>
      <c r="H53" s="109">
        <v>16522816</v>
      </c>
      <c r="I53" s="109">
        <v>0</v>
      </c>
      <c r="J53" s="109">
        <v>16522816</v>
      </c>
      <c r="K53" s="123">
        <v>114.932571</v>
      </c>
      <c r="L53" s="124">
        <v>4.2649650000000037</v>
      </c>
      <c r="M53" s="124">
        <v>10031386.225715</v>
      </c>
      <c r="N53" s="124">
        <v>4502588.6983578019</v>
      </c>
      <c r="O53" s="124">
        <f>'C7 Detalle composición'!K53-SUM(K53:N53)</f>
        <v>4119448.0926846974</v>
      </c>
      <c r="P53" s="124">
        <f t="shared" si="0"/>
        <v>18653542.214293499</v>
      </c>
      <c r="Q53" s="62">
        <v>1173969.3713971991</v>
      </c>
      <c r="R53" s="91">
        <v>92.894859015574596</v>
      </c>
    </row>
    <row r="54" spans="1:18" ht="11.25" customHeight="1" x14ac:dyDescent="0.2">
      <c r="A54" s="47" t="s">
        <v>154</v>
      </c>
      <c r="B54" s="47" t="s">
        <v>154</v>
      </c>
      <c r="C54" s="47" t="s">
        <v>188</v>
      </c>
      <c r="D54" s="196" t="s">
        <v>289</v>
      </c>
      <c r="E54" s="196"/>
      <c r="F54" s="196"/>
      <c r="G54" s="196"/>
      <c r="H54" s="109">
        <v>0</v>
      </c>
      <c r="I54" s="109">
        <v>0</v>
      </c>
      <c r="J54" s="109">
        <v>0</v>
      </c>
      <c r="K54" s="123">
        <v>44455.174154389999</v>
      </c>
      <c r="L54" s="124">
        <v>76637.485721479999</v>
      </c>
      <c r="M54" s="124">
        <v>68484.173208370004</v>
      </c>
      <c r="N54" s="124">
        <v>86941.866017100037</v>
      </c>
      <c r="O54" s="124">
        <f>'C7 Detalle composición'!K54-SUM(K54:N54)</f>
        <v>395674.57757854997</v>
      </c>
      <c r="P54" s="124">
        <f t="shared" si="0"/>
        <v>672193.27667989</v>
      </c>
      <c r="Q54" s="62">
        <v>-347077.98411978001</v>
      </c>
      <c r="R54" s="91">
        <v>0</v>
      </c>
    </row>
    <row r="55" spans="1:18" ht="11.25" customHeight="1" x14ac:dyDescent="0.2">
      <c r="A55" s="47" t="s">
        <v>154</v>
      </c>
      <c r="B55" s="47" t="s">
        <v>154</v>
      </c>
      <c r="C55" s="47" t="s">
        <v>189</v>
      </c>
      <c r="D55" s="196" t="s">
        <v>411</v>
      </c>
      <c r="E55" s="196"/>
      <c r="F55" s="196"/>
      <c r="G55" s="196"/>
      <c r="H55" s="109">
        <v>37962000</v>
      </c>
      <c r="I55" s="109">
        <v>0</v>
      </c>
      <c r="J55" s="109">
        <v>37962000</v>
      </c>
      <c r="K55" s="123">
        <v>22633.155922909998</v>
      </c>
      <c r="L55" s="124">
        <v>104047.86204318001</v>
      </c>
      <c r="M55" s="124">
        <v>8530.7189366999919</v>
      </c>
      <c r="N55" s="124">
        <v>14595623.11408671</v>
      </c>
      <c r="O55" s="124">
        <f>'C7 Detalle composición'!K55-SUM(K55:N55)</f>
        <v>154056.85183349997</v>
      </c>
      <c r="P55" s="124">
        <f t="shared" si="0"/>
        <v>14884891.702823</v>
      </c>
      <c r="Q55" s="62">
        <v>23230074.180287302</v>
      </c>
      <c r="R55" s="91">
        <v>38.807032874223431</v>
      </c>
    </row>
    <row r="56" spans="1:18" ht="11.25" customHeight="1" x14ac:dyDescent="0.2">
      <c r="A56" s="47" t="s">
        <v>154</v>
      </c>
      <c r="B56" s="47" t="s">
        <v>154</v>
      </c>
      <c r="C56" s="47" t="s">
        <v>190</v>
      </c>
      <c r="D56" s="196" t="s">
        <v>399</v>
      </c>
      <c r="E56" s="196"/>
      <c r="F56" s="196"/>
      <c r="G56" s="196"/>
      <c r="H56" s="109">
        <v>60250000</v>
      </c>
      <c r="I56" s="109">
        <v>0</v>
      </c>
      <c r="J56" s="109">
        <v>60250000</v>
      </c>
      <c r="K56" s="123">
        <v>11375478.1735439</v>
      </c>
      <c r="L56" s="124">
        <v>9376688.1777424999</v>
      </c>
      <c r="M56" s="124">
        <v>7681752.5718248002</v>
      </c>
      <c r="N56" s="124">
        <v>5614037.6125655025</v>
      </c>
      <c r="O56" s="124">
        <f>'C7 Detalle composición'!K56-SUM(K56:N56)</f>
        <v>32058607.908356592</v>
      </c>
      <c r="P56" s="124">
        <f t="shared" si="0"/>
        <v>66106564.444033295</v>
      </c>
      <c r="Q56" s="62">
        <v>19978346.493351296</v>
      </c>
      <c r="R56" s="91">
        <v>66.840918683234364</v>
      </c>
    </row>
    <row r="57" spans="1:18" ht="11.25" customHeight="1" x14ac:dyDescent="0.2">
      <c r="A57" s="47" t="s">
        <v>154</v>
      </c>
      <c r="B57" s="47" t="s">
        <v>154</v>
      </c>
      <c r="C57" s="47" t="s">
        <v>191</v>
      </c>
      <c r="D57" s="196" t="s">
        <v>400</v>
      </c>
      <c r="E57" s="196"/>
      <c r="F57" s="196"/>
      <c r="G57" s="196"/>
      <c r="H57" s="109">
        <v>55394.526000999998</v>
      </c>
      <c r="I57" s="109">
        <v>12843.673000000001</v>
      </c>
      <c r="J57" s="109">
        <v>68238.199001000001</v>
      </c>
      <c r="K57" s="123">
        <v>16970.008000000002</v>
      </c>
      <c r="L57" s="124">
        <v>0</v>
      </c>
      <c r="M57" s="124">
        <v>0</v>
      </c>
      <c r="N57" s="124">
        <v>761.94999299999836</v>
      </c>
      <c r="O57" s="124">
        <f>'C7 Detalle composición'!K57-SUM(K57:N57)</f>
        <v>28498.78328</v>
      </c>
      <c r="P57" s="124">
        <f t="shared" si="0"/>
        <v>46230.741273</v>
      </c>
      <c r="Q57" s="62">
        <v>50506.241007999997</v>
      </c>
      <c r="R57" s="91">
        <v>25.985383923658574</v>
      </c>
    </row>
    <row r="58" spans="1:18" ht="11.25" customHeight="1" x14ac:dyDescent="0.2">
      <c r="A58" s="47" t="s">
        <v>154</v>
      </c>
      <c r="B58" s="47" t="s">
        <v>154</v>
      </c>
      <c r="C58" s="47" t="s">
        <v>192</v>
      </c>
      <c r="D58" s="196" t="s">
        <v>412</v>
      </c>
      <c r="E58" s="196"/>
      <c r="F58" s="196"/>
      <c r="G58" s="196"/>
      <c r="H58" s="109">
        <v>0</v>
      </c>
      <c r="I58" s="109">
        <v>0</v>
      </c>
      <c r="J58" s="109">
        <v>0</v>
      </c>
      <c r="K58" s="123">
        <v>14.721687800000002</v>
      </c>
      <c r="L58" s="124">
        <v>216476.95120190002</v>
      </c>
      <c r="M58" s="124">
        <v>493.13514583999125</v>
      </c>
      <c r="N58" s="124">
        <v>32382.763994869991</v>
      </c>
      <c r="O58" s="124">
        <f>'C7 Detalle composición'!K58-SUM(K58:N58)</f>
        <v>371480.90173711005</v>
      </c>
      <c r="P58" s="124">
        <f t="shared" si="0"/>
        <v>620848.47376752004</v>
      </c>
      <c r="Q58" s="62">
        <v>-595082.12804009998</v>
      </c>
      <c r="R58" s="91">
        <v>0</v>
      </c>
    </row>
    <row r="59" spans="1:18" ht="11.25" customHeight="1" x14ac:dyDescent="0.2">
      <c r="A59" s="47" t="s">
        <v>154</v>
      </c>
      <c r="B59" s="47" t="s">
        <v>154</v>
      </c>
      <c r="C59" s="47" t="s">
        <v>193</v>
      </c>
      <c r="D59" s="196" t="s">
        <v>402</v>
      </c>
      <c r="E59" s="196"/>
      <c r="F59" s="196"/>
      <c r="G59" s="196"/>
      <c r="H59" s="109">
        <v>8696107</v>
      </c>
      <c r="I59" s="109">
        <v>0</v>
      </c>
      <c r="J59" s="109">
        <v>8696107</v>
      </c>
      <c r="K59" s="123">
        <v>0</v>
      </c>
      <c r="L59" s="124">
        <v>0</v>
      </c>
      <c r="M59" s="124">
        <v>0</v>
      </c>
      <c r="N59" s="124">
        <v>0</v>
      </c>
      <c r="O59" s="124">
        <f>'C7 Detalle composición'!K59-SUM(K59:N59)</f>
        <v>0</v>
      </c>
      <c r="P59" s="124">
        <f t="shared" si="0"/>
        <v>0</v>
      </c>
      <c r="Q59" s="62">
        <v>8696107</v>
      </c>
      <c r="R59" s="91">
        <v>0</v>
      </c>
    </row>
    <row r="60" spans="1:18" ht="11.25" customHeight="1" x14ac:dyDescent="0.2">
      <c r="A60" s="47" t="s">
        <v>154</v>
      </c>
      <c r="B60" s="47" t="s">
        <v>154</v>
      </c>
      <c r="C60" s="47" t="s">
        <v>194</v>
      </c>
      <c r="D60" s="196" t="s">
        <v>413</v>
      </c>
      <c r="E60" s="196"/>
      <c r="F60" s="196"/>
      <c r="G60" s="196"/>
      <c r="H60" s="109">
        <v>0</v>
      </c>
      <c r="I60" s="109">
        <v>0</v>
      </c>
      <c r="J60" s="109">
        <v>0</v>
      </c>
      <c r="K60" s="123">
        <v>134595.02257980002</v>
      </c>
      <c r="L60" s="124">
        <v>103003.03087677996</v>
      </c>
      <c r="M60" s="124">
        <v>148581.72341265003</v>
      </c>
      <c r="N60" s="124">
        <v>129732.68821808</v>
      </c>
      <c r="O60" s="124">
        <f>'C7 Detalle composición'!K60-SUM(K60:N60)</f>
        <v>277760.31404207007</v>
      </c>
      <c r="P60" s="124">
        <f t="shared" si="0"/>
        <v>793672.77912938001</v>
      </c>
      <c r="Q60" s="62">
        <v>-541397.70280941995</v>
      </c>
      <c r="R60" s="91">
        <v>0</v>
      </c>
    </row>
    <row r="61" spans="1:18" ht="11.25" customHeight="1" x14ac:dyDescent="0.2">
      <c r="A61" s="47" t="s">
        <v>154</v>
      </c>
      <c r="B61" s="47" t="s">
        <v>154</v>
      </c>
      <c r="C61" s="47" t="s">
        <v>195</v>
      </c>
      <c r="D61" s="196" t="s">
        <v>414</v>
      </c>
      <c r="E61" s="196"/>
      <c r="F61" s="196"/>
      <c r="G61" s="196"/>
      <c r="H61" s="109">
        <v>29280097.362505</v>
      </c>
      <c r="I61" s="109">
        <v>0</v>
      </c>
      <c r="J61" s="109">
        <v>29280097.362505</v>
      </c>
      <c r="K61" s="123">
        <v>0</v>
      </c>
      <c r="L61" s="124">
        <v>96344.8</v>
      </c>
      <c r="M61" s="124">
        <v>0</v>
      </c>
      <c r="N61" s="124">
        <v>0</v>
      </c>
      <c r="O61" s="124">
        <f>'C7 Detalle composición'!K61-SUM(K61:N61)</f>
        <v>0</v>
      </c>
      <c r="P61" s="124">
        <f t="shared" si="0"/>
        <v>96344.8</v>
      </c>
      <c r="Q61" s="62">
        <v>29183752.562504999</v>
      </c>
      <c r="R61" s="91"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composición'!K62-SUM(K62:N62)</f>
        <v>0</v>
      </c>
      <c r="P62" s="118">
        <f t="shared" si="0"/>
        <v>0</v>
      </c>
      <c r="Q62" s="61"/>
      <c r="R62" s="90"/>
    </row>
    <row r="63" spans="1:18" x14ac:dyDescent="0.2">
      <c r="A63" s="191" t="s">
        <v>196</v>
      </c>
      <c r="B63" s="198"/>
      <c r="C63" s="198"/>
      <c r="D63" s="198"/>
      <c r="E63" s="198"/>
      <c r="F63" s="198"/>
      <c r="G63" s="198"/>
      <c r="H63" s="107">
        <v>4031689.8533089999</v>
      </c>
      <c r="I63" s="107">
        <v>0</v>
      </c>
      <c r="J63" s="107">
        <v>4031689.8533089999</v>
      </c>
      <c r="K63" s="119">
        <v>284236.24693363998</v>
      </c>
      <c r="L63" s="120">
        <v>287517.96846400003</v>
      </c>
      <c r="M63" s="120">
        <v>285305.46976700006</v>
      </c>
      <c r="N63" s="120">
        <v>290935.0199379999</v>
      </c>
      <c r="O63" s="120">
        <f>'C7 Detalle composición'!K63-SUM(K63:N63)</f>
        <v>1358660.51670338</v>
      </c>
      <c r="P63" s="120">
        <f t="shared" si="0"/>
        <v>2506655.22180602</v>
      </c>
      <c r="Q63" s="44">
        <v>2883695.1482063597</v>
      </c>
      <c r="R63" s="87">
        <v>28.474281179154342</v>
      </c>
    </row>
    <row r="64" spans="1:18" x14ac:dyDescent="0.2">
      <c r="A64" s="50" t="s">
        <v>154</v>
      </c>
      <c r="B64" s="50" t="s">
        <v>154</v>
      </c>
      <c r="C64" s="50" t="s">
        <v>154</v>
      </c>
      <c r="D64" s="200" t="s">
        <v>160</v>
      </c>
      <c r="E64" s="200"/>
      <c r="F64" s="200" t="s">
        <v>74</v>
      </c>
      <c r="G64" s="200"/>
      <c r="H64" s="110">
        <v>3941689.8533089999</v>
      </c>
      <c r="I64" s="110">
        <v>0</v>
      </c>
      <c r="J64" s="110">
        <v>3941689.8533089999</v>
      </c>
      <c r="K64" s="125">
        <v>274486.24222064001</v>
      </c>
      <c r="L64" s="126">
        <v>282998.66327900003</v>
      </c>
      <c r="M64" s="126">
        <v>278556.91070200008</v>
      </c>
      <c r="N64" s="126">
        <v>283342.54716099991</v>
      </c>
      <c r="O64" s="126">
        <f>'C7 Detalle composición'!K64-SUM(K64:N64)</f>
        <v>1311239.26813438</v>
      </c>
      <c r="P64" s="126">
        <f t="shared" si="0"/>
        <v>2430623.6314970199</v>
      </c>
      <c r="Q64" s="94">
        <v>2822305.4899463598</v>
      </c>
      <c r="R64" s="95">
        <v>28.398590579695927</v>
      </c>
    </row>
    <row r="65" spans="1:18" x14ac:dyDescent="0.2">
      <c r="A65" s="50" t="s">
        <v>154</v>
      </c>
      <c r="B65" s="50" t="s">
        <v>154</v>
      </c>
      <c r="C65" s="50" t="s">
        <v>154</v>
      </c>
      <c r="D65" s="200" t="s">
        <v>166</v>
      </c>
      <c r="E65" s="200"/>
      <c r="F65" s="200" t="s">
        <v>290</v>
      </c>
      <c r="G65" s="200"/>
      <c r="H65" s="110">
        <v>90000</v>
      </c>
      <c r="I65" s="110">
        <v>0</v>
      </c>
      <c r="J65" s="110">
        <v>90000</v>
      </c>
      <c r="K65" s="125">
        <v>9750.0047130000003</v>
      </c>
      <c r="L65" s="126">
        <v>4519.3051849999993</v>
      </c>
      <c r="M65" s="126">
        <v>6748.5590650000031</v>
      </c>
      <c r="N65" s="126">
        <v>7592.472776999999</v>
      </c>
      <c r="O65" s="126">
        <f>'C7 Detalle composición'!K65-SUM(K65:N65)</f>
        <v>47421.248569000003</v>
      </c>
      <c r="P65" s="126">
        <f t="shared" si="0"/>
        <v>76031.590309000007</v>
      </c>
      <c r="Q65" s="94">
        <v>61389.658259999997</v>
      </c>
      <c r="R65" s="95"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composición'!K66-SUM(K66:N66)</f>
        <v>0</v>
      </c>
      <c r="P66" s="122">
        <f t="shared" si="0"/>
        <v>0</v>
      </c>
      <c r="Q66" s="92"/>
      <c r="R66" s="93"/>
    </row>
    <row r="67" spans="1:18" x14ac:dyDescent="0.2">
      <c r="A67" s="191" t="s">
        <v>197</v>
      </c>
      <c r="B67" s="198"/>
      <c r="C67" s="198"/>
      <c r="D67" s="198"/>
      <c r="E67" s="198"/>
      <c r="F67" s="198"/>
      <c r="G67" s="198"/>
      <c r="H67" s="107">
        <v>18119471.887410998</v>
      </c>
      <c r="I67" s="107">
        <v>0</v>
      </c>
      <c r="J67" s="107">
        <v>18119471.887410998</v>
      </c>
      <c r="K67" s="119">
        <v>1699919.6457110033</v>
      </c>
      <c r="L67" s="120">
        <v>1271616.0629636254</v>
      </c>
      <c r="M67" s="120">
        <v>1976006.8479827526</v>
      </c>
      <c r="N67" s="120">
        <v>1522259.0701851086</v>
      </c>
      <c r="O67" s="120">
        <f>'C7 Detalle composición'!K67-SUM(K67:N67)</f>
        <v>5809686.5154595319</v>
      </c>
      <c r="P67" s="120">
        <f t="shared" si="0"/>
        <v>12279488.142302021</v>
      </c>
      <c r="Q67" s="44">
        <v>10623936.44927327</v>
      </c>
      <c r="R67" s="87">
        <v>41.367295276113751</v>
      </c>
    </row>
    <row r="68" spans="1:18" s="51" customFormat="1" x14ac:dyDescent="0.2">
      <c r="A68" s="50" t="s">
        <v>154</v>
      </c>
      <c r="B68" s="50" t="s">
        <v>154</v>
      </c>
      <c r="C68" s="50" t="s">
        <v>154</v>
      </c>
      <c r="D68" s="200" t="s">
        <v>166</v>
      </c>
      <c r="E68" s="200"/>
      <c r="F68" s="200" t="s">
        <v>291</v>
      </c>
      <c r="G68" s="200"/>
      <c r="H68" s="110">
        <v>1332930</v>
      </c>
      <c r="I68" s="110">
        <v>0</v>
      </c>
      <c r="J68" s="110">
        <v>1332930</v>
      </c>
      <c r="K68" s="125">
        <v>9603.6565699999992</v>
      </c>
      <c r="L68" s="126">
        <v>2661.2061750000012</v>
      </c>
      <c r="M68" s="126">
        <v>-282.18220199999996</v>
      </c>
      <c r="N68" s="126">
        <v>0</v>
      </c>
      <c r="O68" s="126">
        <f>'C7 Detalle composición'!K68-SUM(K68:N68)</f>
        <v>3408.3373109999993</v>
      </c>
      <c r="P68" s="126">
        <f t="shared" si="0"/>
        <v>15391.017854</v>
      </c>
      <c r="Q68" s="94">
        <v>1317362.692973</v>
      </c>
      <c r="R68" s="95">
        <v>1.1679013171734449</v>
      </c>
    </row>
    <row r="69" spans="1:18" s="51" customFormat="1" x14ac:dyDescent="0.2">
      <c r="A69" s="50" t="s">
        <v>154</v>
      </c>
      <c r="B69" s="50" t="s">
        <v>154</v>
      </c>
      <c r="C69" s="50" t="s">
        <v>154</v>
      </c>
      <c r="D69" s="200" t="s">
        <v>167</v>
      </c>
      <c r="E69" s="200"/>
      <c r="F69" s="200" t="s">
        <v>292</v>
      </c>
      <c r="G69" s="200"/>
      <c r="H69" s="109">
        <v>75345.16</v>
      </c>
      <c r="I69" s="109">
        <v>0</v>
      </c>
      <c r="J69" s="109">
        <v>75345.16</v>
      </c>
      <c r="K69" s="123">
        <v>0</v>
      </c>
      <c r="L69" s="124">
        <v>0</v>
      </c>
      <c r="M69" s="124">
        <v>0</v>
      </c>
      <c r="N69" s="124">
        <v>8981.4678820000008</v>
      </c>
      <c r="O69" s="124">
        <f>'C7 Detalle composición'!K69-SUM(K69:N69)</f>
        <v>66363.692118000006</v>
      </c>
      <c r="P69" s="124">
        <f t="shared" si="0"/>
        <v>75345.16</v>
      </c>
      <c r="Q69" s="62">
        <v>0</v>
      </c>
      <c r="R69" s="91">
        <v>100</v>
      </c>
    </row>
    <row r="70" spans="1:18" s="51" customFormat="1" x14ac:dyDescent="0.2">
      <c r="A70" s="50" t="s">
        <v>154</v>
      </c>
      <c r="B70" s="50" t="s">
        <v>154</v>
      </c>
      <c r="C70" s="50" t="s">
        <v>154</v>
      </c>
      <c r="D70" s="200" t="s">
        <v>171</v>
      </c>
      <c r="E70" s="200"/>
      <c r="F70" s="200" t="s">
        <v>293</v>
      </c>
      <c r="G70" s="200"/>
      <c r="H70" s="109">
        <v>1185286.199304</v>
      </c>
      <c r="I70" s="109">
        <v>0</v>
      </c>
      <c r="J70" s="109">
        <v>1185286.199304</v>
      </c>
      <c r="K70" s="123">
        <v>113152.43865088001</v>
      </c>
      <c r="L70" s="124">
        <v>96988.092822869978</v>
      </c>
      <c r="M70" s="124">
        <v>81691.356647130015</v>
      </c>
      <c r="N70" s="124">
        <v>72603.496684740006</v>
      </c>
      <c r="O70" s="124">
        <f>'C7 Detalle composición'!K70-SUM(K70:N70)</f>
        <v>537753.70428842003</v>
      </c>
      <c r="P70" s="124">
        <f t="shared" si="0"/>
        <v>902189.08909403998</v>
      </c>
      <c r="Q70" s="62">
        <v>572489.71755703003</v>
      </c>
      <c r="R70" s="91">
        <v>51.700296696848746</v>
      </c>
    </row>
    <row r="71" spans="1:18" s="51" customFormat="1" x14ac:dyDescent="0.2">
      <c r="A71" s="50" t="s">
        <v>154</v>
      </c>
      <c r="B71" s="50" t="s">
        <v>154</v>
      </c>
      <c r="C71" s="50" t="s">
        <v>154</v>
      </c>
      <c r="D71" s="200" t="s">
        <v>163</v>
      </c>
      <c r="E71" s="200"/>
      <c r="F71" s="200" t="s">
        <v>417</v>
      </c>
      <c r="G71" s="200"/>
      <c r="H71" s="109">
        <v>5943</v>
      </c>
      <c r="I71" s="109">
        <v>0</v>
      </c>
      <c r="J71" s="109">
        <v>5943</v>
      </c>
      <c r="K71" s="123">
        <v>533.34337000000005</v>
      </c>
      <c r="L71" s="124">
        <v>4941.1930040000007</v>
      </c>
      <c r="M71" s="124">
        <v>11330.733319999998</v>
      </c>
      <c r="N71" s="124">
        <v>399.86175500000354</v>
      </c>
      <c r="O71" s="124">
        <f>'C7 Detalle composición'!K71-SUM(K71:N71)</f>
        <v>2317.5256473699992</v>
      </c>
      <c r="P71" s="124">
        <f t="shared" si="0"/>
        <v>19522.65709637</v>
      </c>
      <c r="Q71" s="62">
        <v>-11801.575026999999</v>
      </c>
      <c r="R71" s="91">
        <v>298.57942162207638</v>
      </c>
    </row>
    <row r="72" spans="1:18" s="51" customFormat="1" x14ac:dyDescent="0.2">
      <c r="A72" s="50" t="s">
        <v>154</v>
      </c>
      <c r="B72" s="50" t="s">
        <v>154</v>
      </c>
      <c r="C72" s="50" t="s">
        <v>154</v>
      </c>
      <c r="D72" s="200" t="s">
        <v>198</v>
      </c>
      <c r="E72" s="200"/>
      <c r="F72" s="200" t="s">
        <v>294</v>
      </c>
      <c r="G72" s="200"/>
      <c r="H72" s="109">
        <v>37321.851000000002</v>
      </c>
      <c r="I72" s="109">
        <v>0</v>
      </c>
      <c r="J72" s="109">
        <v>37321.851000000002</v>
      </c>
      <c r="K72" s="123">
        <v>2650.3122080799999</v>
      </c>
      <c r="L72" s="124">
        <v>2068.8035449800004</v>
      </c>
      <c r="M72" s="124">
        <v>3288.71131087</v>
      </c>
      <c r="N72" s="124">
        <v>2574.7736135999999</v>
      </c>
      <c r="O72" s="124">
        <f>'C7 Detalle composición'!K72-SUM(K72:N72)</f>
        <v>12439.149372169999</v>
      </c>
      <c r="P72" s="124">
        <f t="shared" si="0"/>
        <v>23021.7500497</v>
      </c>
      <c r="Q72" s="62">
        <v>25021.97090747</v>
      </c>
      <c r="R72" s="91">
        <v>32.956243495345397</v>
      </c>
    </row>
    <row r="73" spans="1:18" s="51" customFormat="1" x14ac:dyDescent="0.2">
      <c r="A73" s="50" t="s">
        <v>154</v>
      </c>
      <c r="B73" s="50" t="s">
        <v>154</v>
      </c>
      <c r="C73" s="50" t="s">
        <v>154</v>
      </c>
      <c r="D73" s="200" t="s">
        <v>172</v>
      </c>
      <c r="E73" s="200"/>
      <c r="F73" s="200" t="s">
        <v>295</v>
      </c>
      <c r="G73" s="200"/>
      <c r="H73" s="109">
        <v>527584.13517000002</v>
      </c>
      <c r="I73" s="109">
        <v>0</v>
      </c>
      <c r="J73" s="109">
        <v>527584.13517000002</v>
      </c>
      <c r="K73" s="123">
        <v>55617.032565089998</v>
      </c>
      <c r="L73" s="124">
        <v>64385.993746430009</v>
      </c>
      <c r="M73" s="124">
        <v>46988.536035170015</v>
      </c>
      <c r="N73" s="124">
        <v>43871.838522249986</v>
      </c>
      <c r="O73" s="124">
        <f>'C7 Detalle composición'!K73-SUM(K73:N73)</f>
        <v>210801.67884080001</v>
      </c>
      <c r="P73" s="124">
        <f t="shared" si="0"/>
        <v>421665.07970974001</v>
      </c>
      <c r="Q73" s="62">
        <v>271135.2966453</v>
      </c>
      <c r="R73" s="91">
        <v>48.608140660269513</v>
      </c>
    </row>
    <row r="74" spans="1:18" s="51" customFormat="1" x14ac:dyDescent="0.2">
      <c r="A74" s="50" t="s">
        <v>154</v>
      </c>
      <c r="B74" s="50" t="s">
        <v>154</v>
      </c>
      <c r="C74" s="50" t="s">
        <v>154</v>
      </c>
      <c r="D74" s="200" t="s">
        <v>173</v>
      </c>
      <c r="E74" s="200"/>
      <c r="F74" s="200" t="s">
        <v>296</v>
      </c>
      <c r="G74" s="200"/>
      <c r="H74" s="109">
        <v>173601</v>
      </c>
      <c r="I74" s="109">
        <v>0</v>
      </c>
      <c r="J74" s="109">
        <v>173601</v>
      </c>
      <c r="K74" s="123">
        <v>28989.04805619</v>
      </c>
      <c r="L74" s="124">
        <v>12567.663716470004</v>
      </c>
      <c r="M74" s="124">
        <v>30310.306110419991</v>
      </c>
      <c r="N74" s="124">
        <v>14721.261490209985</v>
      </c>
      <c r="O74" s="124">
        <f>'C7 Detalle composición'!K74-SUM(K74:N74)</f>
        <v>77058.718543400028</v>
      </c>
      <c r="P74" s="124">
        <f t="shared" si="0"/>
        <v>163646.99791669002</v>
      </c>
      <c r="Q74" s="62">
        <v>70765.652804049998</v>
      </c>
      <c r="R74" s="91">
        <v>59.236609925029235</v>
      </c>
    </row>
    <row r="75" spans="1:18" s="51" customFormat="1" hidden="1" x14ac:dyDescent="0.2">
      <c r="A75" s="50" t="s">
        <v>154</v>
      </c>
      <c r="B75" s="50" t="s">
        <v>154</v>
      </c>
      <c r="C75" s="50" t="s">
        <v>154</v>
      </c>
      <c r="D75" s="200" t="s">
        <v>174</v>
      </c>
      <c r="E75" s="200"/>
      <c r="F75" s="200" t="s">
        <v>418</v>
      </c>
      <c r="G75" s="200"/>
      <c r="H75" s="109">
        <v>0</v>
      </c>
      <c r="I75" s="109">
        <v>0</v>
      </c>
      <c r="J75" s="109">
        <v>0</v>
      </c>
      <c r="K75" s="123">
        <v>3.3500000000000002E-8</v>
      </c>
      <c r="L75" s="124">
        <v>-3.3499999999966505E-8</v>
      </c>
      <c r="M75" s="124">
        <v>-3.3497506085947409E-20</v>
      </c>
      <c r="N75" s="124">
        <v>0</v>
      </c>
      <c r="O75" s="124">
        <f>'C7 Detalle composición'!K75-SUM(K75:N75)</f>
        <v>0</v>
      </c>
      <c r="P75" s="124">
        <f t="shared" si="0"/>
        <v>0</v>
      </c>
      <c r="Q75" s="62">
        <v>0</v>
      </c>
      <c r="R75" s="91">
        <v>0</v>
      </c>
    </row>
    <row r="76" spans="1:18" s="51" customFormat="1" x14ac:dyDescent="0.2">
      <c r="A76" s="50" t="s">
        <v>154</v>
      </c>
      <c r="B76" s="50" t="s">
        <v>154</v>
      </c>
      <c r="C76" s="50" t="s">
        <v>154</v>
      </c>
      <c r="D76" s="200" t="s">
        <v>176</v>
      </c>
      <c r="E76" s="200"/>
      <c r="F76" s="200" t="s">
        <v>419</v>
      </c>
      <c r="G76" s="200"/>
      <c r="H76" s="109">
        <v>498459</v>
      </c>
      <c r="I76" s="109">
        <v>0</v>
      </c>
      <c r="J76" s="109">
        <v>498459</v>
      </c>
      <c r="K76" s="123">
        <v>29333.862188859999</v>
      </c>
      <c r="L76" s="124">
        <v>37134.433170620003</v>
      </c>
      <c r="M76" s="124">
        <v>46195.42067593</v>
      </c>
      <c r="N76" s="124">
        <v>41876.779805049999</v>
      </c>
      <c r="O76" s="124">
        <f>'C7 Detalle composición'!K76-SUM(K76:N76)</f>
        <v>213067.07109899999</v>
      </c>
      <c r="P76" s="124">
        <f t="shared" si="0"/>
        <v>367607.56693946</v>
      </c>
      <c r="Q76" s="62">
        <v>298588.98465441004</v>
      </c>
      <c r="R76" s="91">
        <v>40.097583822458816</v>
      </c>
    </row>
    <row r="77" spans="1:18" s="51" customFormat="1" x14ac:dyDescent="0.2">
      <c r="A77" s="50" t="s">
        <v>154</v>
      </c>
      <c r="B77" s="50" t="s">
        <v>154</v>
      </c>
      <c r="C77" s="50" t="s">
        <v>154</v>
      </c>
      <c r="D77" s="200" t="s">
        <v>199</v>
      </c>
      <c r="E77" s="200"/>
      <c r="F77" s="200" t="s">
        <v>481</v>
      </c>
      <c r="G77" s="200"/>
      <c r="H77" s="109">
        <v>3119350.2880000002</v>
      </c>
      <c r="I77" s="109">
        <v>0</v>
      </c>
      <c r="J77" s="109">
        <v>3119350.2880000002</v>
      </c>
      <c r="K77" s="123">
        <v>535672.48232489999</v>
      </c>
      <c r="L77" s="124">
        <v>182093.71593100007</v>
      </c>
      <c r="M77" s="124">
        <v>238668.74296549999</v>
      </c>
      <c r="N77" s="124">
        <v>177603.47387399978</v>
      </c>
      <c r="O77" s="124">
        <f>'C7 Detalle composición'!K77-SUM(K77:N77)</f>
        <v>803116.07242800016</v>
      </c>
      <c r="P77" s="124">
        <f t="shared" ref="P77:P139" si="1">SUM(K77:O77)</f>
        <v>1937154.4875234</v>
      </c>
      <c r="Q77" s="62">
        <v>1985311.8729046003</v>
      </c>
      <c r="R77" s="91">
        <v>36.35495569247206</v>
      </c>
    </row>
    <row r="78" spans="1:18" s="51" customFormat="1" x14ac:dyDescent="0.2">
      <c r="A78" s="50" t="s">
        <v>154</v>
      </c>
      <c r="B78" s="50" t="s">
        <v>154</v>
      </c>
      <c r="C78" s="50" t="s">
        <v>154</v>
      </c>
      <c r="D78" s="200" t="s">
        <v>200</v>
      </c>
      <c r="E78" s="200"/>
      <c r="F78" s="200" t="s">
        <v>68</v>
      </c>
      <c r="G78" s="200"/>
      <c r="H78" s="109">
        <v>2349287.864112</v>
      </c>
      <c r="I78" s="109">
        <v>0</v>
      </c>
      <c r="J78" s="109">
        <v>2349287.864112</v>
      </c>
      <c r="K78" s="123">
        <v>166985.89136508</v>
      </c>
      <c r="L78" s="124">
        <v>198500.00000000003</v>
      </c>
      <c r="M78" s="124">
        <v>717423.46184896992</v>
      </c>
      <c r="N78" s="124">
        <v>503307.34886664001</v>
      </c>
      <c r="O78" s="124">
        <f>'C7 Detalle composición'!K78-SUM(K78:N78)</f>
        <v>976826.46169340005</v>
      </c>
      <c r="P78" s="124">
        <f t="shared" si="1"/>
        <v>2563043.1637740899</v>
      </c>
      <c r="Q78" s="62">
        <v>561571.16203131014</v>
      </c>
      <c r="R78" s="91">
        <v>76.09611105518664</v>
      </c>
    </row>
    <row r="79" spans="1:18" s="51" customFormat="1" x14ac:dyDescent="0.2">
      <c r="A79" s="50" t="s">
        <v>154</v>
      </c>
      <c r="B79" s="50" t="s">
        <v>154</v>
      </c>
      <c r="C79" s="50" t="s">
        <v>154</v>
      </c>
      <c r="D79" s="200" t="s">
        <v>201</v>
      </c>
      <c r="E79" s="200"/>
      <c r="F79" s="200" t="s">
        <v>420</v>
      </c>
      <c r="G79" s="200"/>
      <c r="H79" s="109">
        <v>43768.1</v>
      </c>
      <c r="I79" s="109">
        <v>0</v>
      </c>
      <c r="J79" s="109">
        <v>43768.1</v>
      </c>
      <c r="K79" s="123">
        <v>2501.8058689999998</v>
      </c>
      <c r="L79" s="124">
        <v>677.3264320000003</v>
      </c>
      <c r="M79" s="124">
        <v>34107.542784000005</v>
      </c>
      <c r="N79" s="124">
        <v>2748.8258509999869</v>
      </c>
      <c r="O79" s="124">
        <f>'C7 Detalle composición'!K79-SUM(K79:N79)</f>
        <v>4096.993034200008</v>
      </c>
      <c r="P79" s="124">
        <f t="shared" si="1"/>
        <v>44132.493970199997</v>
      </c>
      <c r="Q79" s="62">
        <v>3384.0574449999986</v>
      </c>
      <c r="R79" s="91">
        <v>92.268210306136211</v>
      </c>
    </row>
    <row r="80" spans="1:18" s="51" customFormat="1" x14ac:dyDescent="0.2">
      <c r="A80" s="50" t="s">
        <v>154</v>
      </c>
      <c r="B80" s="50" t="s">
        <v>154</v>
      </c>
      <c r="C80" s="50" t="s">
        <v>154</v>
      </c>
      <c r="D80" s="200" t="s">
        <v>202</v>
      </c>
      <c r="E80" s="200"/>
      <c r="F80" s="200" t="s">
        <v>421</v>
      </c>
      <c r="G80" s="200"/>
      <c r="H80" s="109">
        <v>33480.400000000001</v>
      </c>
      <c r="I80" s="109">
        <v>0</v>
      </c>
      <c r="J80" s="109">
        <v>33480.400000000001</v>
      </c>
      <c r="K80" s="123">
        <v>7571.8004721800007</v>
      </c>
      <c r="L80" s="124">
        <v>7005.7076070000003</v>
      </c>
      <c r="M80" s="124">
        <v>882.62464199999886</v>
      </c>
      <c r="N80" s="124">
        <v>682.72588800000085</v>
      </c>
      <c r="O80" s="124">
        <f>'C7 Detalle composición'!K80-SUM(K80:N80)</f>
        <v>1347.1810720000012</v>
      </c>
      <c r="P80" s="124">
        <f t="shared" si="1"/>
        <v>17490.039681180002</v>
      </c>
      <c r="Q80" s="62">
        <v>17337.484053820001</v>
      </c>
      <c r="R80" s="91">
        <v>48.216018763754313</v>
      </c>
    </row>
    <row r="81" spans="1:18" s="51" customFormat="1" x14ac:dyDescent="0.2">
      <c r="A81" s="50" t="s">
        <v>154</v>
      </c>
      <c r="B81" s="50" t="s">
        <v>154</v>
      </c>
      <c r="C81" s="50" t="s">
        <v>154</v>
      </c>
      <c r="D81" s="200" t="s">
        <v>203</v>
      </c>
      <c r="E81" s="200"/>
      <c r="F81" s="200" t="s">
        <v>422</v>
      </c>
      <c r="G81" s="200"/>
      <c r="H81" s="109">
        <v>619</v>
      </c>
      <c r="I81" s="109">
        <v>0</v>
      </c>
      <c r="J81" s="109">
        <v>619</v>
      </c>
      <c r="K81" s="123">
        <v>1.08</v>
      </c>
      <c r="L81" s="124">
        <v>0.66514945999999986</v>
      </c>
      <c r="M81" s="124">
        <v>0.61003570000000007</v>
      </c>
      <c r="N81" s="124">
        <v>6.4440000000054454E-5</v>
      </c>
      <c r="O81" s="124">
        <f>'C7 Detalle composición'!K81-SUM(K81:N81)</f>
        <v>2.2305195100000001</v>
      </c>
      <c r="P81" s="124">
        <f t="shared" si="1"/>
        <v>4.5857691100000002</v>
      </c>
      <c r="Q81" s="62">
        <v>616.16466720999995</v>
      </c>
      <c r="R81" s="91">
        <v>0.45805053150242325</v>
      </c>
    </row>
    <row r="82" spans="1:18" s="51" customFormat="1" x14ac:dyDescent="0.2">
      <c r="A82" s="50" t="s">
        <v>154</v>
      </c>
      <c r="B82" s="50" t="s">
        <v>154</v>
      </c>
      <c r="C82" s="50" t="s">
        <v>154</v>
      </c>
      <c r="D82" s="200" t="s">
        <v>204</v>
      </c>
      <c r="E82" s="200"/>
      <c r="F82" s="200" t="s">
        <v>297</v>
      </c>
      <c r="G82" s="200"/>
      <c r="H82" s="109">
        <v>1660618</v>
      </c>
      <c r="I82" s="109">
        <v>0</v>
      </c>
      <c r="J82" s="109">
        <v>1660618</v>
      </c>
      <c r="K82" s="123">
        <v>54017.124836800002</v>
      </c>
      <c r="L82" s="124">
        <v>135442.19060337998</v>
      </c>
      <c r="M82" s="124">
        <v>167248.14573889002</v>
      </c>
      <c r="N82" s="124">
        <v>116051.66556062005</v>
      </c>
      <c r="O82" s="124">
        <f>'C7 Detalle composición'!K82-SUM(K82:N82)</f>
        <v>597370.54708143999</v>
      </c>
      <c r="P82" s="124">
        <f t="shared" si="1"/>
        <v>1070129.6738211301</v>
      </c>
      <c r="Q82" s="62">
        <v>1040362.58877685</v>
      </c>
      <c r="R82" s="91">
        <v>37.350878481574327</v>
      </c>
    </row>
    <row r="83" spans="1:18" s="51" customFormat="1" x14ac:dyDescent="0.2">
      <c r="A83" s="50" t="s">
        <v>154</v>
      </c>
      <c r="B83" s="50" t="s">
        <v>154</v>
      </c>
      <c r="C83" s="50" t="s">
        <v>154</v>
      </c>
      <c r="D83" s="200" t="s">
        <v>205</v>
      </c>
      <c r="E83" s="200"/>
      <c r="F83" s="200" t="s">
        <v>423</v>
      </c>
      <c r="G83" s="200"/>
      <c r="H83" s="109">
        <v>1542617</v>
      </c>
      <c r="I83" s="109">
        <v>0</v>
      </c>
      <c r="J83" s="109">
        <v>1542617</v>
      </c>
      <c r="K83" s="123">
        <v>126102.04444688</v>
      </c>
      <c r="L83" s="124">
        <v>131613.67982303002</v>
      </c>
      <c r="M83" s="124">
        <v>130916.91133805993</v>
      </c>
      <c r="N83" s="124">
        <v>134506.38659320003</v>
      </c>
      <c r="O83" s="124">
        <f>'C7 Detalle composición'!K83-SUM(K83:N83)</f>
        <v>518680.57843789994</v>
      </c>
      <c r="P83" s="124">
        <f t="shared" si="1"/>
        <v>1041819.6006390699</v>
      </c>
      <c r="Q83" s="62">
        <v>888051.44275209995</v>
      </c>
      <c r="R83" s="91">
        <v>42.432149862726789</v>
      </c>
    </row>
    <row r="84" spans="1:18" s="51" customFormat="1" x14ac:dyDescent="0.2">
      <c r="A84" s="50" t="s">
        <v>154</v>
      </c>
      <c r="B84" s="50" t="s">
        <v>154</v>
      </c>
      <c r="C84" s="50" t="s">
        <v>154</v>
      </c>
      <c r="D84" s="200" t="s">
        <v>206</v>
      </c>
      <c r="E84" s="200"/>
      <c r="F84" s="200" t="s">
        <v>298</v>
      </c>
      <c r="G84" s="200"/>
      <c r="H84" s="109">
        <v>121360.88</v>
      </c>
      <c r="I84" s="109">
        <v>0</v>
      </c>
      <c r="J84" s="109">
        <v>121360.88</v>
      </c>
      <c r="K84" s="123">
        <v>7712.3403680000001</v>
      </c>
      <c r="L84" s="124">
        <v>8819.4351700000007</v>
      </c>
      <c r="M84" s="124">
        <v>4490.0642639999978</v>
      </c>
      <c r="N84" s="124">
        <v>2965.7398139999996</v>
      </c>
      <c r="O84" s="124">
        <f>'C7 Detalle composición'!K84-SUM(K84:N84)</f>
        <v>51911.508056999999</v>
      </c>
      <c r="P84" s="124">
        <f t="shared" si="1"/>
        <v>75899.087673000002</v>
      </c>
      <c r="Q84" s="62">
        <v>78605.688550999999</v>
      </c>
      <c r="R84" s="91">
        <v>35.229796824973583</v>
      </c>
    </row>
    <row r="85" spans="1:18" s="51" customFormat="1" x14ac:dyDescent="0.2">
      <c r="A85" s="50" t="s">
        <v>154</v>
      </c>
      <c r="B85" s="50" t="s">
        <v>154</v>
      </c>
      <c r="C85" s="50" t="s">
        <v>154</v>
      </c>
      <c r="D85" s="200" t="s">
        <v>207</v>
      </c>
      <c r="E85" s="200"/>
      <c r="F85" s="200" t="s">
        <v>460</v>
      </c>
      <c r="G85" s="200"/>
      <c r="H85" s="109">
        <v>37538.451000000001</v>
      </c>
      <c r="I85" s="109">
        <v>0</v>
      </c>
      <c r="J85" s="109">
        <v>37538.451000000001</v>
      </c>
      <c r="K85" s="123">
        <v>0</v>
      </c>
      <c r="L85" s="124">
        <v>0</v>
      </c>
      <c r="M85" s="124">
        <v>0</v>
      </c>
      <c r="N85" s="124">
        <v>0</v>
      </c>
      <c r="O85" s="124">
        <f>'C7 Detalle composición'!K85-SUM(K85:N85)</f>
        <v>9330.2157227700009</v>
      </c>
      <c r="P85" s="124">
        <f t="shared" si="1"/>
        <v>9330.2157227700009</v>
      </c>
      <c r="Q85" s="62">
        <v>37538.451000000001</v>
      </c>
      <c r="R85" s="91">
        <v>0</v>
      </c>
    </row>
    <row r="86" spans="1:18" s="51" customFormat="1" x14ac:dyDescent="0.2">
      <c r="A86" s="50" t="s">
        <v>154</v>
      </c>
      <c r="B86" s="50" t="s">
        <v>154</v>
      </c>
      <c r="C86" s="50" t="s">
        <v>154</v>
      </c>
      <c r="D86" s="200" t="s">
        <v>208</v>
      </c>
      <c r="E86" s="200"/>
      <c r="F86" s="200" t="s">
        <v>424</v>
      </c>
      <c r="G86" s="200"/>
      <c r="H86" s="109">
        <v>164000</v>
      </c>
      <c r="I86" s="109">
        <v>0</v>
      </c>
      <c r="J86" s="109">
        <v>164000</v>
      </c>
      <c r="K86" s="123">
        <v>1820.7613474500001</v>
      </c>
      <c r="L86" s="124">
        <v>850.70563349999952</v>
      </c>
      <c r="M86" s="124">
        <v>408.81209037000031</v>
      </c>
      <c r="N86" s="124">
        <v>1525.7683853500002</v>
      </c>
      <c r="O86" s="124">
        <f>'C7 Detalle composición'!K86-SUM(K86:N86)</f>
        <v>6359.0154452500001</v>
      </c>
      <c r="P86" s="124">
        <f t="shared" si="1"/>
        <v>10965.062901920001</v>
      </c>
      <c r="Q86" s="62">
        <v>159393.95254333</v>
      </c>
      <c r="R86" s="91">
        <v>2.8085655223597565</v>
      </c>
    </row>
    <row r="87" spans="1:18" s="51" customFormat="1" x14ac:dyDescent="0.2">
      <c r="A87" s="50" t="s">
        <v>154</v>
      </c>
      <c r="B87" s="50" t="s">
        <v>154</v>
      </c>
      <c r="C87" s="50" t="s">
        <v>154</v>
      </c>
      <c r="D87" s="200" t="s">
        <v>209</v>
      </c>
      <c r="E87" s="200"/>
      <c r="F87" s="200" t="s">
        <v>425</v>
      </c>
      <c r="G87" s="200"/>
      <c r="H87" s="109">
        <v>727000.04520000005</v>
      </c>
      <c r="I87" s="109">
        <v>0</v>
      </c>
      <c r="J87" s="109">
        <v>727000.04520000005</v>
      </c>
      <c r="K87" s="123">
        <v>85275.887017810004</v>
      </c>
      <c r="L87" s="124">
        <v>40468.672144349999</v>
      </c>
      <c r="M87" s="124">
        <v>54829.33465751</v>
      </c>
      <c r="N87" s="124">
        <v>66350.120641299989</v>
      </c>
      <c r="O87" s="124">
        <f>'C7 Detalle composición'!K87-SUM(K87:N87)</f>
        <v>245032.63318070996</v>
      </c>
      <c r="P87" s="124">
        <f t="shared" si="1"/>
        <v>491956.64764167997</v>
      </c>
      <c r="Q87" s="62">
        <v>480071.09669303009</v>
      </c>
      <c r="R87" s="91">
        <v>33.965465358264048</v>
      </c>
    </row>
    <row r="88" spans="1:18" s="51" customFormat="1" x14ac:dyDescent="0.2">
      <c r="A88" s="50" t="s">
        <v>154</v>
      </c>
      <c r="B88" s="50" t="s">
        <v>154</v>
      </c>
      <c r="C88" s="50" t="s">
        <v>154</v>
      </c>
      <c r="D88" s="200" t="s">
        <v>210</v>
      </c>
      <c r="E88" s="200"/>
      <c r="F88" s="200" t="s">
        <v>299</v>
      </c>
      <c r="G88" s="200"/>
      <c r="H88" s="109">
        <v>35629</v>
      </c>
      <c r="I88" s="109">
        <v>0</v>
      </c>
      <c r="J88" s="109">
        <v>35629</v>
      </c>
      <c r="K88" s="123">
        <v>3159.0348675999999</v>
      </c>
      <c r="L88" s="124">
        <v>2930.5792995000006</v>
      </c>
      <c r="M88" s="124">
        <v>2571.8935703500006</v>
      </c>
      <c r="N88" s="124">
        <v>3033.299327199999</v>
      </c>
      <c r="O88" s="124">
        <f>'C7 Detalle composición'!K88-SUM(K88:N88)</f>
        <v>11540.65500995</v>
      </c>
      <c r="P88" s="124">
        <f t="shared" si="1"/>
        <v>23235.4620746</v>
      </c>
      <c r="Q88" s="62">
        <v>20957.644056600002</v>
      </c>
      <c r="R88" s="91">
        <v>41.178130015998207</v>
      </c>
    </row>
    <row r="89" spans="1:18" s="51" customFormat="1" x14ac:dyDescent="0.2">
      <c r="A89" s="50" t="s">
        <v>154</v>
      </c>
      <c r="B89" s="50" t="s">
        <v>154</v>
      </c>
      <c r="C89" s="50" t="s">
        <v>154</v>
      </c>
      <c r="D89" s="200" t="s">
        <v>211</v>
      </c>
      <c r="E89" s="200"/>
      <c r="F89" s="200" t="s">
        <v>426</v>
      </c>
      <c r="G89" s="200"/>
      <c r="H89" s="109">
        <v>21612.705000000002</v>
      </c>
      <c r="I89" s="109">
        <v>0</v>
      </c>
      <c r="J89" s="109">
        <v>21612.705000000002</v>
      </c>
      <c r="K89" s="123">
        <v>0</v>
      </c>
      <c r="L89" s="124">
        <v>0</v>
      </c>
      <c r="M89" s="124">
        <v>0</v>
      </c>
      <c r="N89" s="124">
        <v>0</v>
      </c>
      <c r="O89" s="124">
        <f>'C7 Detalle composición'!K89-SUM(K89:N89)</f>
        <v>1258.7474118800001</v>
      </c>
      <c r="P89" s="124">
        <f t="shared" si="1"/>
        <v>1258.7474118800001</v>
      </c>
      <c r="Q89" s="62">
        <v>21612.705000000002</v>
      </c>
      <c r="R89" s="91">
        <v>0</v>
      </c>
    </row>
    <row r="90" spans="1:18" s="51" customFormat="1" x14ac:dyDescent="0.2">
      <c r="A90" s="50" t="s">
        <v>154</v>
      </c>
      <c r="B90" s="50" t="s">
        <v>154</v>
      </c>
      <c r="C90" s="50" t="s">
        <v>154</v>
      </c>
      <c r="D90" s="200" t="s">
        <v>212</v>
      </c>
      <c r="E90" s="200"/>
      <c r="F90" s="200" t="s">
        <v>427</v>
      </c>
      <c r="G90" s="200"/>
      <c r="H90" s="109">
        <v>34516.814136000001</v>
      </c>
      <c r="I90" s="109">
        <v>0</v>
      </c>
      <c r="J90" s="109">
        <v>34516.814136000001</v>
      </c>
      <c r="K90" s="123">
        <v>2349.79952542</v>
      </c>
      <c r="L90" s="124">
        <v>2438.0859856299999</v>
      </c>
      <c r="M90" s="124">
        <v>2440.4431604399992</v>
      </c>
      <c r="N90" s="124">
        <v>2427.5582690000015</v>
      </c>
      <c r="O90" s="124">
        <f>'C7 Detalle composición'!K90-SUM(K90:N90)</f>
        <v>10814.035903000004</v>
      </c>
      <c r="P90" s="124">
        <f t="shared" si="1"/>
        <v>20469.922843490003</v>
      </c>
      <c r="Q90" s="62">
        <v>22192.985324510002</v>
      </c>
      <c r="R90" s="91">
        <v>35.703842083839994</v>
      </c>
    </row>
    <row r="91" spans="1:18" s="51" customFormat="1" x14ac:dyDescent="0.2">
      <c r="A91" s="50" t="s">
        <v>154</v>
      </c>
      <c r="B91" s="50" t="s">
        <v>154</v>
      </c>
      <c r="C91" s="50" t="s">
        <v>154</v>
      </c>
      <c r="D91" s="200" t="s">
        <v>213</v>
      </c>
      <c r="E91" s="200"/>
      <c r="F91" s="200" t="s">
        <v>482</v>
      </c>
      <c r="G91" s="200"/>
      <c r="H91" s="109">
        <v>375000</v>
      </c>
      <c r="I91" s="109">
        <v>0</v>
      </c>
      <c r="J91" s="109">
        <v>375000</v>
      </c>
      <c r="K91" s="123">
        <v>53.311999999999998</v>
      </c>
      <c r="L91" s="124">
        <v>0</v>
      </c>
      <c r="M91" s="124">
        <v>113417.32691799999</v>
      </c>
      <c r="N91" s="124">
        <v>39697.068000000014</v>
      </c>
      <c r="O91" s="124">
        <f>'C7 Detalle composición'!K91-SUM(K91:N91)</f>
        <v>149808.93549999996</v>
      </c>
      <c r="P91" s="124">
        <f t="shared" si="1"/>
        <v>302976.64241799997</v>
      </c>
      <c r="Q91" s="62">
        <v>184377.04908200001</v>
      </c>
      <c r="R91" s="91">
        <v>50.832786911466663</v>
      </c>
    </row>
    <row r="92" spans="1:18" s="51" customFormat="1" x14ac:dyDescent="0.2">
      <c r="A92" s="50" t="s">
        <v>154</v>
      </c>
      <c r="B92" s="50" t="s">
        <v>154</v>
      </c>
      <c r="C92" s="50" t="s">
        <v>154</v>
      </c>
      <c r="D92" s="200" t="s">
        <v>214</v>
      </c>
      <c r="E92" s="200"/>
      <c r="F92" s="200" t="s">
        <v>71</v>
      </c>
      <c r="G92" s="200"/>
      <c r="H92" s="109">
        <v>378586</v>
      </c>
      <c r="I92" s="109">
        <v>0</v>
      </c>
      <c r="J92" s="109">
        <v>378586</v>
      </c>
      <c r="K92" s="123">
        <v>-1587.9005743399998</v>
      </c>
      <c r="L92" s="124">
        <v>105552.41140568</v>
      </c>
      <c r="M92" s="124">
        <v>126359.01109125001</v>
      </c>
      <c r="N92" s="124">
        <v>44857.751249039997</v>
      </c>
      <c r="O92" s="124">
        <f>'C7 Detalle composición'!K92-SUM(K92:N92)</f>
        <v>187791.80471987004</v>
      </c>
      <c r="P92" s="124">
        <f t="shared" si="1"/>
        <v>462973.07789150003</v>
      </c>
      <c r="Q92" s="62">
        <v>92353.093826370023</v>
      </c>
      <c r="R92" s="91">
        <v>75.605782087459644</v>
      </c>
    </row>
    <row r="93" spans="1:18" s="51" customFormat="1" x14ac:dyDescent="0.2">
      <c r="A93" s="50" t="s">
        <v>154</v>
      </c>
      <c r="B93" s="50" t="s">
        <v>154</v>
      </c>
      <c r="C93" s="50" t="s">
        <v>154</v>
      </c>
      <c r="D93" s="200" t="s">
        <v>215</v>
      </c>
      <c r="E93" s="200"/>
      <c r="F93" s="200" t="s">
        <v>428</v>
      </c>
      <c r="G93" s="200"/>
      <c r="H93" s="109">
        <v>74200</v>
      </c>
      <c r="I93" s="109">
        <v>0</v>
      </c>
      <c r="J93" s="109">
        <v>74200</v>
      </c>
      <c r="K93" s="123">
        <v>29166.58568788</v>
      </c>
      <c r="L93" s="124">
        <v>6469.9276308199951</v>
      </c>
      <c r="M93" s="124">
        <v>534.17055380000238</v>
      </c>
      <c r="N93" s="124">
        <v>11729.12828338</v>
      </c>
      <c r="O93" s="124">
        <f>'C7 Detalle composición'!K93-SUM(K93:N93)</f>
        <v>43344.469978830013</v>
      </c>
      <c r="P93" s="124">
        <f t="shared" si="1"/>
        <v>91244.282134710011</v>
      </c>
      <c r="Q93" s="62">
        <v>20779.712120080003</v>
      </c>
      <c r="R93" s="91">
        <v>71.994997142749313</v>
      </c>
    </row>
    <row r="94" spans="1:18" s="51" customFormat="1" x14ac:dyDescent="0.2">
      <c r="A94" s="50" t="s">
        <v>154</v>
      </c>
      <c r="B94" s="50" t="s">
        <v>154</v>
      </c>
      <c r="C94" s="50" t="s">
        <v>154</v>
      </c>
      <c r="D94" s="200" t="s">
        <v>216</v>
      </c>
      <c r="E94" s="200"/>
      <c r="F94" s="200" t="s">
        <v>429</v>
      </c>
      <c r="G94" s="200"/>
      <c r="H94" s="109">
        <v>2148.6859599999998</v>
      </c>
      <c r="I94" s="109">
        <v>0</v>
      </c>
      <c r="J94" s="109">
        <v>2148.6859599999998</v>
      </c>
      <c r="K94" s="123">
        <v>237.50203999999999</v>
      </c>
      <c r="L94" s="124">
        <v>189.22386000000003</v>
      </c>
      <c r="M94" s="124">
        <v>209.22724699999989</v>
      </c>
      <c r="N94" s="124">
        <v>267.84132000000011</v>
      </c>
      <c r="O94" s="124">
        <f>'C7 Detalle composición'!K94-SUM(K94:N94)</f>
        <v>921.29155600000001</v>
      </c>
      <c r="P94" s="124">
        <f t="shared" si="1"/>
        <v>1825.0860230000001</v>
      </c>
      <c r="Q94" s="62">
        <v>1198.6379059999999</v>
      </c>
      <c r="R94" s="91">
        <v>44.215305153294715</v>
      </c>
    </row>
    <row r="95" spans="1:18" s="51" customFormat="1" x14ac:dyDescent="0.2">
      <c r="A95" s="50" t="s">
        <v>154</v>
      </c>
      <c r="B95" s="50" t="s">
        <v>154</v>
      </c>
      <c r="C95" s="50" t="s">
        <v>154</v>
      </c>
      <c r="D95" s="200" t="s">
        <v>217</v>
      </c>
      <c r="E95" s="200"/>
      <c r="F95" s="200" t="s">
        <v>485</v>
      </c>
      <c r="G95" s="200"/>
      <c r="H95" s="109">
        <v>240317</v>
      </c>
      <c r="I95" s="109">
        <v>0</v>
      </c>
      <c r="J95" s="109">
        <v>240317</v>
      </c>
      <c r="K95" s="123">
        <v>16333.611873010001</v>
      </c>
      <c r="L95" s="124">
        <v>17254.437500120002</v>
      </c>
      <c r="M95" s="124">
        <v>15588.47644502</v>
      </c>
      <c r="N95" s="124">
        <v>16932.292954119992</v>
      </c>
      <c r="O95" s="124">
        <f>'C7 Detalle composición'!K95-SUM(K95:N95)</f>
        <v>66842.852014680015</v>
      </c>
      <c r="P95" s="124">
        <f t="shared" si="1"/>
        <v>132951.67078695001</v>
      </c>
      <c r="Q95" s="62">
        <v>158017.40613310999</v>
      </c>
      <c r="R95" s="91">
        <v>34.246263837718516</v>
      </c>
    </row>
    <row r="96" spans="1:18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0" t="s">
        <v>218</v>
      </c>
      <c r="E96" s="200"/>
      <c r="F96" s="200" t="s">
        <v>451</v>
      </c>
      <c r="G96" s="200"/>
      <c r="H96" s="109">
        <v>246276</v>
      </c>
      <c r="I96" s="109">
        <v>0</v>
      </c>
      <c r="J96" s="109">
        <v>246276</v>
      </c>
      <c r="K96" s="123">
        <v>19351.280418830003</v>
      </c>
      <c r="L96" s="124">
        <v>20635.986680989994</v>
      </c>
      <c r="M96" s="124">
        <v>18663.302933620002</v>
      </c>
      <c r="N96" s="124">
        <v>20292.842553309991</v>
      </c>
      <c r="O96" s="124">
        <f>'C7 Detalle composición'!K96-SUM(K96:N96)</f>
        <v>82064.909185579978</v>
      </c>
      <c r="P96" s="124">
        <f t="shared" si="1"/>
        <v>161008.32177232997</v>
      </c>
      <c r="Q96" s="62">
        <v>167297.35435543</v>
      </c>
      <c r="R96" s="91">
        <v>32.069160472222222</v>
      </c>
    </row>
    <row r="97" spans="1:18" s="51" customFormat="1" x14ac:dyDescent="0.2">
      <c r="A97" s="50" t="s">
        <v>154</v>
      </c>
      <c r="B97" s="50" t="s">
        <v>154</v>
      </c>
      <c r="C97" s="50" t="s">
        <v>154</v>
      </c>
      <c r="D97" s="200" t="s">
        <v>219</v>
      </c>
      <c r="E97" s="200"/>
      <c r="F97" s="200" t="s">
        <v>430</v>
      </c>
      <c r="G97" s="200"/>
      <c r="H97" s="109">
        <v>45770.911212999999</v>
      </c>
      <c r="I97" s="109">
        <v>0</v>
      </c>
      <c r="J97" s="109">
        <v>45770.911212999999</v>
      </c>
      <c r="K97" s="123">
        <v>2510.5759241000001</v>
      </c>
      <c r="L97" s="124">
        <v>2388.2280407800004</v>
      </c>
      <c r="M97" s="124">
        <v>2614.6040302899996</v>
      </c>
      <c r="N97" s="124">
        <v>2161.6630620000001</v>
      </c>
      <c r="O97" s="124">
        <f>'C7 Detalle composición'!K97-SUM(K97:N97)</f>
        <v>11673.307843039998</v>
      </c>
      <c r="P97" s="124">
        <f t="shared" si="1"/>
        <v>21348.378900209998</v>
      </c>
      <c r="Q97" s="62">
        <v>33583.730742740001</v>
      </c>
      <c r="R97" s="91">
        <v>26.626475521856246</v>
      </c>
    </row>
    <row r="98" spans="1:18" s="51" customFormat="1" x14ac:dyDescent="0.2">
      <c r="A98" s="50" t="s">
        <v>154</v>
      </c>
      <c r="B98" s="50" t="s">
        <v>154</v>
      </c>
      <c r="C98" s="50" t="s">
        <v>154</v>
      </c>
      <c r="D98" s="200" t="s">
        <v>220</v>
      </c>
      <c r="E98" s="200"/>
      <c r="F98" s="200" t="s">
        <v>300</v>
      </c>
      <c r="G98" s="200"/>
      <c r="H98" s="109">
        <v>0</v>
      </c>
      <c r="I98" s="109">
        <v>0</v>
      </c>
      <c r="J98" s="109">
        <v>0</v>
      </c>
      <c r="K98" s="123">
        <v>138941.32529199999</v>
      </c>
      <c r="L98" s="124">
        <v>116933.73952100001</v>
      </c>
      <c r="M98" s="124">
        <v>54543.574844000017</v>
      </c>
      <c r="N98" s="124">
        <v>49970.108506999968</v>
      </c>
      <c r="O98" s="124">
        <f>'C7 Detalle composición'!K98-SUM(K98:N98)</f>
        <v>49943.252881060005</v>
      </c>
      <c r="P98" s="124">
        <f t="shared" si="1"/>
        <v>410332.00104505999</v>
      </c>
      <c r="Q98" s="62">
        <v>-360388.74816399999</v>
      </c>
      <c r="R98" s="91">
        <v>0</v>
      </c>
    </row>
    <row r="99" spans="1:18" s="51" customFormat="1" x14ac:dyDescent="0.2">
      <c r="A99" s="50" t="s">
        <v>154</v>
      </c>
      <c r="B99" s="50" t="s">
        <v>154</v>
      </c>
      <c r="C99" s="50" t="s">
        <v>154</v>
      </c>
      <c r="D99" s="200" t="s">
        <v>221</v>
      </c>
      <c r="E99" s="200"/>
      <c r="F99" s="200" t="s">
        <v>483</v>
      </c>
      <c r="G99" s="200"/>
      <c r="H99" s="109">
        <v>261061.9172</v>
      </c>
      <c r="I99" s="109">
        <v>0</v>
      </c>
      <c r="J99" s="109">
        <v>261061.9172</v>
      </c>
      <c r="K99" s="123">
        <v>20110.821620909999</v>
      </c>
      <c r="L99" s="124">
        <v>21158.471356500006</v>
      </c>
      <c r="M99" s="124">
        <v>18648.848340029996</v>
      </c>
      <c r="N99" s="124">
        <v>20418.023047000002</v>
      </c>
      <c r="O99" s="124">
        <f>'C7 Detalle composición'!K99-SUM(K99:N99)</f>
        <v>85989.070391609988</v>
      </c>
      <c r="P99" s="124">
        <f t="shared" si="1"/>
        <v>166325.23475604999</v>
      </c>
      <c r="Q99" s="62">
        <v>180725.75283556001</v>
      </c>
      <c r="R99" s="91">
        <v>30.772839342512881</v>
      </c>
    </row>
    <row r="100" spans="1:18" s="51" customFormat="1" x14ac:dyDescent="0.2">
      <c r="A100" s="50" t="s">
        <v>154</v>
      </c>
      <c r="B100" s="50" t="s">
        <v>154</v>
      </c>
      <c r="C100" s="50" t="s">
        <v>154</v>
      </c>
      <c r="D100" s="200" t="s">
        <v>222</v>
      </c>
      <c r="E100" s="200"/>
      <c r="F100" s="200" t="s">
        <v>431</v>
      </c>
      <c r="G100" s="200"/>
      <c r="H100" s="109">
        <v>252</v>
      </c>
      <c r="I100" s="109">
        <v>0</v>
      </c>
      <c r="J100" s="109">
        <v>252</v>
      </c>
      <c r="K100" s="123">
        <v>0</v>
      </c>
      <c r="L100" s="124">
        <v>0</v>
      </c>
      <c r="M100" s="124">
        <v>0</v>
      </c>
      <c r="N100" s="124">
        <v>0</v>
      </c>
      <c r="O100" s="124">
        <f>'C7 Detalle composición'!K100-SUM(K100:N100)</f>
        <v>0</v>
      </c>
      <c r="P100" s="124">
        <f t="shared" si="1"/>
        <v>0</v>
      </c>
      <c r="Q100" s="62">
        <v>252</v>
      </c>
      <c r="R100" s="91">
        <v>0</v>
      </c>
    </row>
    <row r="101" spans="1:18" s="51" customFormat="1" x14ac:dyDescent="0.2">
      <c r="A101" s="50" t="s">
        <v>154</v>
      </c>
      <c r="B101" s="50" t="s">
        <v>154</v>
      </c>
      <c r="C101" s="50" t="s">
        <v>154</v>
      </c>
      <c r="D101" s="200" t="s">
        <v>223</v>
      </c>
      <c r="E101" s="200"/>
      <c r="F101" s="200" t="s">
        <v>432</v>
      </c>
      <c r="G101" s="200"/>
      <c r="H101" s="109">
        <v>642</v>
      </c>
      <c r="I101" s="109">
        <v>0</v>
      </c>
      <c r="J101" s="109">
        <v>642</v>
      </c>
      <c r="K101" s="123">
        <v>0</v>
      </c>
      <c r="L101" s="124">
        <v>0</v>
      </c>
      <c r="M101" s="124">
        <v>0</v>
      </c>
      <c r="N101" s="124">
        <v>0</v>
      </c>
      <c r="O101" s="124">
        <f>'C7 Detalle composición'!K101-SUM(K101:N101)</f>
        <v>0</v>
      </c>
      <c r="P101" s="124">
        <f t="shared" si="1"/>
        <v>0</v>
      </c>
      <c r="Q101" s="62">
        <v>642</v>
      </c>
      <c r="R101" s="91">
        <v>0</v>
      </c>
    </row>
    <row r="102" spans="1:18" s="51" customFormat="1" x14ac:dyDescent="0.2">
      <c r="A102" s="50" t="s">
        <v>154</v>
      </c>
      <c r="B102" s="50" t="s">
        <v>154</v>
      </c>
      <c r="C102" s="50" t="s">
        <v>154</v>
      </c>
      <c r="D102" s="200" t="s">
        <v>224</v>
      </c>
      <c r="E102" s="200"/>
      <c r="F102" s="200" t="s">
        <v>433</v>
      </c>
      <c r="G102" s="200"/>
      <c r="H102" s="109">
        <v>62178</v>
      </c>
      <c r="I102" s="109">
        <v>0</v>
      </c>
      <c r="J102" s="109">
        <v>62178</v>
      </c>
      <c r="K102" s="123">
        <v>7180.8119345799996</v>
      </c>
      <c r="L102" s="124">
        <v>7638.3969318299996</v>
      </c>
      <c r="M102" s="124">
        <v>7482.0744359999999</v>
      </c>
      <c r="N102" s="124">
        <v>6304.2446026399984</v>
      </c>
      <c r="O102" s="124">
        <f>'C7 Detalle composición'!K102-SUM(K102:N102)</f>
        <v>27502.40389138</v>
      </c>
      <c r="P102" s="124">
        <f t="shared" si="1"/>
        <v>56107.931796429999</v>
      </c>
      <c r="Q102" s="62">
        <v>26783.36378657</v>
      </c>
      <c r="R102" s="91">
        <v>56.924693964794628</v>
      </c>
    </row>
    <row r="103" spans="1:18" s="51" customFormat="1" x14ac:dyDescent="0.2">
      <c r="A103" s="50" t="s">
        <v>154</v>
      </c>
      <c r="B103" s="50" t="s">
        <v>154</v>
      </c>
      <c r="C103" s="50" t="s">
        <v>154</v>
      </c>
      <c r="D103" s="200" t="s">
        <v>225</v>
      </c>
      <c r="E103" s="200"/>
      <c r="F103" s="200" t="s">
        <v>434</v>
      </c>
      <c r="G103" s="200"/>
      <c r="H103" s="109">
        <v>222821</v>
      </c>
      <c r="I103" s="109">
        <v>0</v>
      </c>
      <c r="J103" s="109">
        <v>222821</v>
      </c>
      <c r="K103" s="123">
        <v>18280.68066618</v>
      </c>
      <c r="L103" s="124">
        <v>18879.749295629998</v>
      </c>
      <c r="M103" s="124">
        <v>17063.248977069998</v>
      </c>
      <c r="N103" s="124">
        <v>18555.537356560002</v>
      </c>
      <c r="O103" s="124">
        <f>'C7 Detalle composición'!K103-SUM(K103:N103)</f>
        <v>74853.305751260006</v>
      </c>
      <c r="P103" s="124">
        <f t="shared" si="1"/>
        <v>147632.5220467</v>
      </c>
      <c r="Q103" s="62">
        <v>149819.63892733998</v>
      </c>
      <c r="R103" s="91">
        <v>32.762334372729676</v>
      </c>
    </row>
    <row r="104" spans="1:18" s="51" customFormat="1" x14ac:dyDescent="0.2">
      <c r="A104" s="50" t="s">
        <v>154</v>
      </c>
      <c r="B104" s="50" t="s">
        <v>154</v>
      </c>
      <c r="C104" s="50" t="s">
        <v>154</v>
      </c>
      <c r="D104" s="200" t="s">
        <v>226</v>
      </c>
      <c r="E104" s="200"/>
      <c r="F104" s="200" t="s">
        <v>458</v>
      </c>
      <c r="G104" s="200"/>
      <c r="H104" s="109">
        <v>41578</v>
      </c>
      <c r="I104" s="109">
        <v>0</v>
      </c>
      <c r="J104" s="109">
        <v>41578</v>
      </c>
      <c r="K104" s="123">
        <v>4727.4332089999998</v>
      </c>
      <c r="L104" s="124">
        <v>3825.9700679999996</v>
      </c>
      <c r="M104" s="124">
        <v>3695.3824300000006</v>
      </c>
      <c r="N104" s="124">
        <v>3736.8252309999989</v>
      </c>
      <c r="O104" s="124">
        <f>'C7 Detalle composición'!K104-SUM(K104:N104)</f>
        <v>15487.852317000001</v>
      </c>
      <c r="P104" s="124">
        <f t="shared" si="1"/>
        <v>31473.463254999999</v>
      </c>
      <c r="Q104" s="62">
        <v>22331.821445000001</v>
      </c>
      <c r="R104" s="91">
        <v>46.28933223098754</v>
      </c>
    </row>
    <row r="105" spans="1:18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0" t="s">
        <v>227</v>
      </c>
      <c r="E105" s="200"/>
      <c r="F105" s="200" t="s">
        <v>435</v>
      </c>
      <c r="G105" s="200"/>
      <c r="H105" s="109">
        <v>818914.5</v>
      </c>
      <c r="I105" s="109">
        <v>0</v>
      </c>
      <c r="J105" s="109">
        <v>818914.5</v>
      </c>
      <c r="K105" s="123">
        <v>77273.29681801</v>
      </c>
      <c r="L105" s="124">
        <v>2825.4432762499928</v>
      </c>
      <c r="M105" s="124">
        <v>7214.0982529400062</v>
      </c>
      <c r="N105" s="124">
        <v>76920.083904409999</v>
      </c>
      <c r="O105" s="124">
        <f>'C7 Detalle composición'!K105-SUM(K105:N105)</f>
        <v>163668.49656253002</v>
      </c>
      <c r="P105" s="124">
        <f t="shared" si="1"/>
        <v>327901.41881414002</v>
      </c>
      <c r="Q105" s="62">
        <v>654113.65259433002</v>
      </c>
      <c r="R105" s="91">
        <v>20.124304479365062</v>
      </c>
    </row>
    <row r="106" spans="1:18" s="51" customFormat="1" x14ac:dyDescent="0.2">
      <c r="A106" s="50" t="s">
        <v>154</v>
      </c>
      <c r="B106" s="50" t="s">
        <v>154</v>
      </c>
      <c r="C106" s="50" t="s">
        <v>154</v>
      </c>
      <c r="D106" s="200" t="s">
        <v>228</v>
      </c>
      <c r="E106" s="200"/>
      <c r="F106" s="200" t="s">
        <v>472</v>
      </c>
      <c r="G106" s="200"/>
      <c r="H106" s="109">
        <v>0</v>
      </c>
      <c r="I106" s="109">
        <v>0</v>
      </c>
      <c r="J106" s="109">
        <v>0</v>
      </c>
      <c r="K106" s="123">
        <v>298.547572</v>
      </c>
      <c r="L106" s="124">
        <v>428.57841000000002</v>
      </c>
      <c r="M106" s="124">
        <v>482.98207799999994</v>
      </c>
      <c r="N106" s="124">
        <v>297.04460100000011</v>
      </c>
      <c r="O106" s="124">
        <f>'C7 Detalle composición'!K106-SUM(K106:N106)</f>
        <v>4147.906379</v>
      </c>
      <c r="P106" s="124">
        <f t="shared" si="1"/>
        <v>5655.0590400000001</v>
      </c>
      <c r="Q106" s="62">
        <v>-2555.3495979999998</v>
      </c>
      <c r="R106" s="91">
        <v>0</v>
      </c>
    </row>
    <row r="107" spans="1:18" s="51" customFormat="1" x14ac:dyDescent="0.2">
      <c r="A107" s="50" t="s">
        <v>154</v>
      </c>
      <c r="B107" s="50" t="s">
        <v>154</v>
      </c>
      <c r="C107" s="50" t="s">
        <v>154</v>
      </c>
      <c r="D107" s="200" t="s">
        <v>229</v>
      </c>
      <c r="E107" s="200"/>
      <c r="F107" s="200" t="s">
        <v>436</v>
      </c>
      <c r="G107" s="200"/>
      <c r="H107" s="109">
        <v>71906</v>
      </c>
      <c r="I107" s="109">
        <v>0</v>
      </c>
      <c r="J107" s="109">
        <v>71906</v>
      </c>
      <c r="K107" s="123">
        <v>7905.6533076300002</v>
      </c>
      <c r="L107" s="124">
        <v>8501.34713577</v>
      </c>
      <c r="M107" s="124">
        <v>7301.8939709100014</v>
      </c>
      <c r="N107" s="124">
        <v>6903.0634386399979</v>
      </c>
      <c r="O107" s="124">
        <f>'C7 Detalle composición'!K107-SUM(K107:N107)</f>
        <v>27695.813035210005</v>
      </c>
      <c r="P107" s="124">
        <f t="shared" si="1"/>
        <v>58307.770888160005</v>
      </c>
      <c r="Q107" s="62">
        <v>34676.408370910001</v>
      </c>
      <c r="R107" s="91">
        <v>51.775361762704087</v>
      </c>
    </row>
    <row r="108" spans="1:18" s="51" customFormat="1" x14ac:dyDescent="0.2">
      <c r="A108" s="50" t="s">
        <v>154</v>
      </c>
      <c r="B108" s="50" t="s">
        <v>154</v>
      </c>
      <c r="C108" s="50" t="s">
        <v>154</v>
      </c>
      <c r="D108" s="200" t="s">
        <v>230</v>
      </c>
      <c r="E108" s="200"/>
      <c r="F108" s="200" t="s">
        <v>301</v>
      </c>
      <c r="G108" s="200"/>
      <c r="H108" s="109">
        <v>2385.6999999999998</v>
      </c>
      <c r="I108" s="109">
        <v>0</v>
      </c>
      <c r="J108" s="109">
        <v>2385.6999999999998</v>
      </c>
      <c r="K108" s="123">
        <v>0</v>
      </c>
      <c r="L108" s="124">
        <v>0</v>
      </c>
      <c r="M108" s="124">
        <v>-1.9711799999999999</v>
      </c>
      <c r="N108" s="124">
        <v>0</v>
      </c>
      <c r="O108" s="124">
        <f>'C7 Detalle composición'!K108-SUM(K108:N108)</f>
        <v>-1.7521599999999999</v>
      </c>
      <c r="P108" s="124">
        <f t="shared" si="1"/>
        <v>-3.7233399999999999</v>
      </c>
      <c r="Q108" s="62">
        <v>2387.6711799999998</v>
      </c>
      <c r="R108" s="91">
        <v>-8.26248061365637E-2</v>
      </c>
    </row>
    <row r="109" spans="1:18" s="51" customFormat="1" x14ac:dyDescent="0.2">
      <c r="A109" s="50" t="s">
        <v>154</v>
      </c>
      <c r="B109" s="50" t="s">
        <v>154</v>
      </c>
      <c r="C109" s="50" t="s">
        <v>154</v>
      </c>
      <c r="D109" s="200" t="s">
        <v>231</v>
      </c>
      <c r="E109" s="200"/>
      <c r="F109" s="200" t="s">
        <v>437</v>
      </c>
      <c r="G109" s="200"/>
      <c r="H109" s="109">
        <v>1249860.7350000001</v>
      </c>
      <c r="I109" s="109">
        <v>0</v>
      </c>
      <c r="J109" s="109">
        <v>1249860.7350000001</v>
      </c>
      <c r="K109" s="123">
        <v>0</v>
      </c>
      <c r="L109" s="124">
        <v>0</v>
      </c>
      <c r="M109" s="124">
        <v>0</v>
      </c>
      <c r="N109" s="124">
        <v>0</v>
      </c>
      <c r="O109" s="124">
        <f>'C7 Detalle composición'!K109-SUM(K109:N109)</f>
        <v>320441.22730130999</v>
      </c>
      <c r="P109" s="124">
        <f t="shared" si="1"/>
        <v>320441.22730130999</v>
      </c>
      <c r="Q109" s="62">
        <v>1249860.7350000001</v>
      </c>
      <c r="R109" s="91">
        <v>0</v>
      </c>
    </row>
    <row r="110" spans="1:18" s="51" customFormat="1" x14ac:dyDescent="0.2">
      <c r="A110" s="50" t="s">
        <v>154</v>
      </c>
      <c r="B110" s="50" t="s">
        <v>154</v>
      </c>
      <c r="C110" s="50" t="s">
        <v>154</v>
      </c>
      <c r="D110" s="200" t="s">
        <v>232</v>
      </c>
      <c r="E110" s="200"/>
      <c r="F110" s="200" t="s">
        <v>438</v>
      </c>
      <c r="G110" s="200"/>
      <c r="H110" s="109">
        <v>250000</v>
      </c>
      <c r="I110" s="109">
        <v>0</v>
      </c>
      <c r="J110" s="109">
        <v>250000</v>
      </c>
      <c r="K110" s="123">
        <v>121344.23806485001</v>
      </c>
      <c r="L110" s="124">
        <v>1014.4397429999954</v>
      </c>
      <c r="M110" s="124">
        <v>1467.4872013599961</v>
      </c>
      <c r="N110" s="124">
        <v>872.94014929998957</v>
      </c>
      <c r="O110" s="124">
        <f>'C7 Detalle composición'!K110-SUM(K110:N110)</f>
        <v>112091.12567316003</v>
      </c>
      <c r="P110" s="124">
        <f t="shared" si="1"/>
        <v>236790.23083167002</v>
      </c>
      <c r="Q110" s="62">
        <v>125301.46252949</v>
      </c>
      <c r="R110" s="91">
        <v>49.879414988203997</v>
      </c>
    </row>
    <row r="111" spans="1:18" s="51" customFormat="1" x14ac:dyDescent="0.2">
      <c r="A111" s="50" t="s">
        <v>154</v>
      </c>
      <c r="B111" s="50" t="s">
        <v>154</v>
      </c>
      <c r="C111" s="50" t="s">
        <v>154</v>
      </c>
      <c r="D111" s="200" t="s">
        <v>233</v>
      </c>
      <c r="E111" s="200"/>
      <c r="F111" s="200" t="s">
        <v>439</v>
      </c>
      <c r="G111" s="200"/>
      <c r="H111" s="109">
        <v>39464.545116000001</v>
      </c>
      <c r="I111" s="109">
        <v>0</v>
      </c>
      <c r="J111" s="109">
        <v>39464.545116000001</v>
      </c>
      <c r="K111" s="123">
        <v>4320.9581719999996</v>
      </c>
      <c r="L111" s="124">
        <v>4567.1105019599991</v>
      </c>
      <c r="M111" s="124">
        <v>4126.2454810400004</v>
      </c>
      <c r="N111" s="124">
        <v>4481.2935340000013</v>
      </c>
      <c r="O111" s="124">
        <f>'C7 Detalle composición'!K111-SUM(K111:N111)</f>
        <v>17693.787304000001</v>
      </c>
      <c r="P111" s="124">
        <f t="shared" si="1"/>
        <v>35189.394993000002</v>
      </c>
      <c r="Q111" s="62">
        <v>21968.937427000001</v>
      </c>
      <c r="R111" s="91">
        <v>44.332470164230536</v>
      </c>
    </row>
    <row r="112" spans="1:18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0" t="s">
        <v>234</v>
      </c>
      <c r="E112" s="200"/>
      <c r="F112" s="200" t="s">
        <v>440</v>
      </c>
      <c r="G112" s="200"/>
      <c r="H112" s="109">
        <v>4000</v>
      </c>
      <c r="I112" s="109">
        <v>0</v>
      </c>
      <c r="J112" s="109">
        <v>4000</v>
      </c>
      <c r="K112" s="123">
        <v>419.47651911000003</v>
      </c>
      <c r="L112" s="124">
        <v>232.54942011000003</v>
      </c>
      <c r="M112" s="124">
        <v>283.72712410999998</v>
      </c>
      <c r="N112" s="124">
        <v>467.21300210999993</v>
      </c>
      <c r="O112" s="124">
        <f>'C7 Detalle composición'!K112-SUM(K112:N112)</f>
        <v>1723.8924298400002</v>
      </c>
      <c r="P112" s="124">
        <f t="shared" si="1"/>
        <v>3126.8584952800002</v>
      </c>
      <c r="Q112" s="62">
        <v>2449.9010247200004</v>
      </c>
      <c r="R112" s="91">
        <v>38.752474381999996</v>
      </c>
    </row>
    <row r="113" spans="1:18" s="51" customFormat="1" x14ac:dyDescent="0.2">
      <c r="A113" s="50" t="s">
        <v>154</v>
      </c>
      <c r="B113" s="50" t="s">
        <v>154</v>
      </c>
      <c r="C113" s="50" t="s">
        <v>154</v>
      </c>
      <c r="D113" s="200" t="s">
        <v>235</v>
      </c>
      <c r="E113" s="200"/>
      <c r="F113" s="200" t="s">
        <v>484</v>
      </c>
      <c r="G113" s="200"/>
      <c r="H113" s="109">
        <v>0</v>
      </c>
      <c r="I113" s="109">
        <v>0</v>
      </c>
      <c r="J113" s="109">
        <v>0</v>
      </c>
      <c r="K113" s="123">
        <v>0</v>
      </c>
      <c r="L113" s="124">
        <v>1529.345282</v>
      </c>
      <c r="M113" s="124">
        <v>2794.4726049999999</v>
      </c>
      <c r="N113" s="124">
        <v>1115.867534</v>
      </c>
      <c r="O113" s="124">
        <f>'C7 Detalle composición'!K113-SUM(K113:N113)</f>
        <v>5010.856769</v>
      </c>
      <c r="P113" s="124">
        <f t="shared" si="1"/>
        <v>10450.54219</v>
      </c>
      <c r="Q113" s="62">
        <v>-6764.02124</v>
      </c>
      <c r="R113" s="91">
        <v>0</v>
      </c>
    </row>
    <row r="114" spans="1:18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0" t="s">
        <v>236</v>
      </c>
      <c r="E114" s="200"/>
      <c r="F114" s="200" t="s">
        <v>441</v>
      </c>
      <c r="G114" s="200"/>
      <c r="H114" s="109">
        <v>4240</v>
      </c>
      <c r="I114" s="109">
        <v>0</v>
      </c>
      <c r="J114" s="109">
        <v>4240</v>
      </c>
      <c r="K114" s="123">
        <v>0</v>
      </c>
      <c r="L114" s="124">
        <v>0</v>
      </c>
      <c r="M114" s="124">
        <v>0</v>
      </c>
      <c r="N114" s="124">
        <v>0</v>
      </c>
      <c r="O114" s="124">
        <f>'C7 Detalle composición'!K114-SUM(K114:N114)</f>
        <v>0</v>
      </c>
      <c r="P114" s="124">
        <f t="shared" si="1"/>
        <v>0</v>
      </c>
      <c r="Q114" s="62">
        <v>4240</v>
      </c>
      <c r="R114" s="91">
        <v>0</v>
      </c>
    </row>
    <row r="115" spans="1:18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0" t="s">
        <v>237</v>
      </c>
      <c r="E115" s="200"/>
      <c r="F115" s="200" t="s">
        <v>442</v>
      </c>
      <c r="G115" s="200"/>
      <c r="H115" s="109">
        <v>0</v>
      </c>
      <c r="I115" s="109">
        <v>0</v>
      </c>
      <c r="J115" s="109">
        <v>0</v>
      </c>
      <c r="K115" s="123">
        <v>0</v>
      </c>
      <c r="L115" s="124">
        <v>0</v>
      </c>
      <c r="M115" s="124">
        <v>0.14754200000000001</v>
      </c>
      <c r="N115" s="124">
        <v>40.932268000000001</v>
      </c>
      <c r="O115" s="124">
        <f>'C7 Detalle composición'!K115-SUM(K115:N115)</f>
        <v>50.937130000000003</v>
      </c>
      <c r="P115" s="124">
        <f t="shared" si="1"/>
        <v>92.016940000000005</v>
      </c>
      <c r="Q115" s="62">
        <v>-60.969678999999999</v>
      </c>
      <c r="R115" s="91">
        <v>0</v>
      </c>
    </row>
    <row r="116" spans="1:18" s="51" customFormat="1" x14ac:dyDescent="0.2">
      <c r="A116" s="50"/>
      <c r="B116" s="50"/>
      <c r="C116" s="50"/>
      <c r="D116" s="200" t="s">
        <v>238</v>
      </c>
      <c r="E116" s="200"/>
      <c r="F116" s="200" t="s">
        <v>409</v>
      </c>
      <c r="G116" s="200"/>
      <c r="H116" s="109">
        <v>0</v>
      </c>
      <c r="I116" s="109">
        <v>0</v>
      </c>
      <c r="J116" s="109">
        <v>0</v>
      </c>
      <c r="K116" s="123">
        <v>1.6891149999999999</v>
      </c>
      <c r="L116" s="124">
        <v>2.5569439999999997</v>
      </c>
      <c r="M116" s="124">
        <v>7.0476680000000007</v>
      </c>
      <c r="N116" s="124">
        <v>4.9127000000000018</v>
      </c>
      <c r="O116" s="124">
        <f>'C7 Detalle composición'!K116-SUM(K116:N116)</f>
        <v>44.016788000000005</v>
      </c>
      <c r="P116" s="124">
        <f t="shared" si="1"/>
        <v>60.22321500000001</v>
      </c>
      <c r="Q116" s="62">
        <v>-24.827646000000001</v>
      </c>
      <c r="R116" s="91"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193" t="s">
        <v>239</v>
      </c>
      <c r="B118" s="194"/>
      <c r="C118" s="194"/>
      <c r="D118" s="194"/>
      <c r="E118" s="194"/>
      <c r="F118" s="194"/>
      <c r="G118" s="194"/>
      <c r="H118" s="105">
        <v>27308463.866396002</v>
      </c>
      <c r="I118" s="105">
        <v>15156.326999999999</v>
      </c>
      <c r="J118" s="105">
        <v>27323620.193396006</v>
      </c>
      <c r="K118" s="115">
        <v>3064474.3884728202</v>
      </c>
      <c r="L118" s="116">
        <v>1656261.5588963502</v>
      </c>
      <c r="M118" s="116">
        <v>2774906.2695966675</v>
      </c>
      <c r="N118" s="116">
        <v>5515934.6235784627</v>
      </c>
      <c r="O118" s="116">
        <f>'C7 Detalle composición'!K118-SUM(K118:N118)</f>
        <v>8314370.5991168786</v>
      </c>
      <c r="P118" s="116">
        <f t="shared" si="1"/>
        <v>21325947.439661179</v>
      </c>
      <c r="Q118" s="88">
        <v>13079436.876881575</v>
      </c>
      <c r="R118" s="89"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191" t="s">
        <v>240</v>
      </c>
      <c r="B120" s="198"/>
      <c r="C120" s="198"/>
      <c r="D120" s="198"/>
      <c r="E120" s="198"/>
      <c r="F120" s="198"/>
      <c r="G120" s="198"/>
      <c r="H120" s="107">
        <v>13344677.214076003</v>
      </c>
      <c r="I120" s="107">
        <v>28000</v>
      </c>
      <c r="J120" s="107">
        <v>13372677.214076003</v>
      </c>
      <c r="K120" s="119">
        <v>1690417.8911647103</v>
      </c>
      <c r="L120" s="120">
        <v>1097426.4270786499</v>
      </c>
      <c r="M120" s="120">
        <v>1593719.9158796193</v>
      </c>
      <c r="N120" s="120">
        <v>1126359.8131293906</v>
      </c>
      <c r="O120" s="120">
        <f>'C7 Detalle composición'!K120-SUM(K120:N120)</f>
        <v>5013097.5760473013</v>
      </c>
      <c r="P120" s="120">
        <f t="shared" si="1"/>
        <v>10521021.623299671</v>
      </c>
      <c r="Q120" s="44">
        <v>7234193.0069747623</v>
      </c>
      <c r="R120" s="87">
        <v>45.903180857756048</v>
      </c>
    </row>
    <row r="121" spans="1:18" x14ac:dyDescent="0.2">
      <c r="A121" s="47" t="s">
        <v>154</v>
      </c>
      <c r="B121" s="47" t="s">
        <v>154</v>
      </c>
      <c r="C121" s="47" t="s">
        <v>241</v>
      </c>
      <c r="D121" s="196" t="s">
        <v>50</v>
      </c>
      <c r="E121" s="197"/>
      <c r="F121" s="197"/>
      <c r="G121" s="197"/>
      <c r="H121" s="109">
        <v>13344677.214076003</v>
      </c>
      <c r="I121" s="109">
        <v>28000</v>
      </c>
      <c r="J121" s="109">
        <v>13372677.214076003</v>
      </c>
      <c r="K121" s="123">
        <v>1690417.8911647103</v>
      </c>
      <c r="L121" s="124">
        <v>1097426.4270786499</v>
      </c>
      <c r="M121" s="124">
        <v>1593719.9158796193</v>
      </c>
      <c r="N121" s="124">
        <v>1126359.8131293906</v>
      </c>
      <c r="O121" s="124">
        <f>'C7 Detalle composición'!K121-SUM(K121:N121)</f>
        <v>5013097.5760473013</v>
      </c>
      <c r="P121" s="124">
        <f t="shared" si="1"/>
        <v>10521021.623299671</v>
      </c>
      <c r="Q121" s="62">
        <v>7234193.0069747623</v>
      </c>
      <c r="R121" s="91">
        <v>45.903180857756048</v>
      </c>
    </row>
    <row r="122" spans="1:18" x14ac:dyDescent="0.2">
      <c r="A122" s="48" t="s">
        <v>154</v>
      </c>
      <c r="B122" s="48" t="s">
        <v>154</v>
      </c>
      <c r="C122" s="199" t="s">
        <v>242</v>
      </c>
      <c r="D122" s="197"/>
      <c r="E122" s="200" t="s">
        <v>286</v>
      </c>
      <c r="F122" s="200"/>
      <c r="G122" s="197"/>
      <c r="H122" s="109">
        <v>2076230.734439</v>
      </c>
      <c r="I122" s="109">
        <v>0</v>
      </c>
      <c r="J122" s="109">
        <v>2076230.734439</v>
      </c>
      <c r="K122" s="123">
        <v>436094.75003644999</v>
      </c>
      <c r="L122" s="124">
        <v>357062.11619500001</v>
      </c>
      <c r="M122" s="124">
        <v>383651.77994106</v>
      </c>
      <c r="N122" s="124">
        <v>232089.69545183005</v>
      </c>
      <c r="O122" s="124">
        <f>'C7 Detalle composición'!K122-SUM(K122:N122)</f>
        <v>1291738.90899461</v>
      </c>
      <c r="P122" s="124">
        <f t="shared" si="1"/>
        <v>2700637.25061895</v>
      </c>
      <c r="Q122" s="62">
        <v>556010.07245181012</v>
      </c>
      <c r="R122" s="91">
        <v>73.220217616995981</v>
      </c>
    </row>
    <row r="123" spans="1:18" x14ac:dyDescent="0.2">
      <c r="A123" s="48" t="s">
        <v>154</v>
      </c>
      <c r="B123" s="48" t="s">
        <v>154</v>
      </c>
      <c r="C123" s="199" t="s">
        <v>243</v>
      </c>
      <c r="D123" s="197"/>
      <c r="E123" s="200" t="s">
        <v>405</v>
      </c>
      <c r="F123" s="200"/>
      <c r="G123" s="197"/>
      <c r="H123" s="109">
        <v>4911782.1020020004</v>
      </c>
      <c r="I123" s="109">
        <v>0</v>
      </c>
      <c r="J123" s="109">
        <v>4911782.1020020004</v>
      </c>
      <c r="K123" s="123">
        <v>472110.56027552002</v>
      </c>
      <c r="L123" s="124">
        <v>389403.41599616007</v>
      </c>
      <c r="M123" s="124">
        <v>684977.58997823973</v>
      </c>
      <c r="N123" s="124">
        <v>444894.04966391018</v>
      </c>
      <c r="O123" s="124">
        <f>'C7 Detalle composición'!K123-SUM(K123:N123)</f>
        <v>1666999.2639176298</v>
      </c>
      <c r="P123" s="124">
        <f t="shared" si="1"/>
        <v>3658384.8798314598</v>
      </c>
      <c r="Q123" s="62">
        <v>2652753.1791435904</v>
      </c>
      <c r="R123" s="91">
        <v>45.992042723915809</v>
      </c>
    </row>
    <row r="124" spans="1:18" ht="11.25" customHeight="1" x14ac:dyDescent="0.2">
      <c r="A124" s="48" t="s">
        <v>154</v>
      </c>
      <c r="B124" s="48" t="s">
        <v>154</v>
      </c>
      <c r="C124" s="199" t="s">
        <v>244</v>
      </c>
      <c r="D124" s="197"/>
      <c r="E124" s="195" t="s">
        <v>406</v>
      </c>
      <c r="F124" s="195"/>
      <c r="G124" s="195"/>
      <c r="H124" s="109">
        <v>368147.81199800002</v>
      </c>
      <c r="I124" s="109">
        <v>0</v>
      </c>
      <c r="J124" s="109">
        <v>368147.81199800002</v>
      </c>
      <c r="K124" s="123">
        <v>33158.264268610001</v>
      </c>
      <c r="L124" s="124">
        <v>24712.643734999998</v>
      </c>
      <c r="M124" s="124">
        <v>40852.462184129996</v>
      </c>
      <c r="N124" s="124">
        <v>51098.829985309989</v>
      </c>
      <c r="O124" s="124">
        <f>'C7 Detalle composición'!K124-SUM(K124:N124)</f>
        <v>150770.59320462</v>
      </c>
      <c r="P124" s="124">
        <f t="shared" si="1"/>
        <v>300592.79337766999</v>
      </c>
      <c r="Q124" s="62">
        <v>201677.39839536001</v>
      </c>
      <c r="R124" s="91">
        <v>45.218362890486056</v>
      </c>
    </row>
    <row r="125" spans="1:18" ht="11.25" customHeight="1" x14ac:dyDescent="0.2">
      <c r="A125" s="48" t="s">
        <v>154</v>
      </c>
      <c r="B125" s="48" t="s">
        <v>154</v>
      </c>
      <c r="C125" s="199" t="s">
        <v>245</v>
      </c>
      <c r="D125" s="197"/>
      <c r="E125" s="195" t="s">
        <v>407</v>
      </c>
      <c r="F125" s="195"/>
      <c r="G125" s="195"/>
      <c r="H125" s="109">
        <v>337605.66850600002</v>
      </c>
      <c r="I125" s="109">
        <v>0</v>
      </c>
      <c r="J125" s="109">
        <v>337605.66850600002</v>
      </c>
      <c r="K125" s="123">
        <v>89071.177581280004</v>
      </c>
      <c r="L125" s="124">
        <v>14978.845230509993</v>
      </c>
      <c r="M125" s="124">
        <v>35209.001554740011</v>
      </c>
      <c r="N125" s="124">
        <v>12994.488227010006</v>
      </c>
      <c r="O125" s="124">
        <f>'C7 Detalle composición'!K125-SUM(K125:N125)</f>
        <v>163109.56114782998</v>
      </c>
      <c r="P125" s="124">
        <f t="shared" si="1"/>
        <v>315363.07374137</v>
      </c>
      <c r="Q125" s="62">
        <v>135801.25963161001</v>
      </c>
      <c r="R125" s="91">
        <v>59.775183801691256</v>
      </c>
    </row>
    <row r="126" spans="1:18" ht="11.25" customHeight="1" x14ac:dyDescent="0.2">
      <c r="A126" s="48" t="s">
        <v>154</v>
      </c>
      <c r="B126" s="48" t="s">
        <v>154</v>
      </c>
      <c r="C126" s="199" t="s">
        <v>246</v>
      </c>
      <c r="D126" s="197"/>
      <c r="E126" s="195" t="s">
        <v>408</v>
      </c>
      <c r="F126" s="195"/>
      <c r="G126" s="195"/>
      <c r="H126" s="109">
        <v>4383847.7156260004</v>
      </c>
      <c r="I126" s="109">
        <v>0</v>
      </c>
      <c r="J126" s="109">
        <v>4383847.7156260004</v>
      </c>
      <c r="K126" s="123">
        <v>645188.4359876801</v>
      </c>
      <c r="L126" s="124">
        <v>210396.35902368987</v>
      </c>
      <c r="M126" s="124">
        <v>373218.94164910004</v>
      </c>
      <c r="N126" s="124">
        <v>252872.19505136996</v>
      </c>
      <c r="O126" s="124">
        <f>'C7 Detalle composición'!K126-SUM(K126:N126)</f>
        <v>1364549.8412335399</v>
      </c>
      <c r="P126" s="124">
        <f t="shared" si="1"/>
        <v>2846225.7729453798</v>
      </c>
      <c r="Q126" s="62">
        <v>2752150.3375125704</v>
      </c>
      <c r="R126" s="91">
        <v>37.220667412723493</v>
      </c>
    </row>
    <row r="127" spans="1:18" x14ac:dyDescent="0.2">
      <c r="A127" s="48" t="s">
        <v>154</v>
      </c>
      <c r="B127" s="48" t="s">
        <v>154</v>
      </c>
      <c r="C127" s="199" t="s">
        <v>247</v>
      </c>
      <c r="D127" s="197"/>
      <c r="E127" s="200" t="s">
        <v>287</v>
      </c>
      <c r="F127" s="200"/>
      <c r="G127" s="197"/>
      <c r="H127" s="109">
        <v>1267063.181505</v>
      </c>
      <c r="I127" s="109">
        <v>28000</v>
      </c>
      <c r="J127" s="109">
        <v>1295063.181505</v>
      </c>
      <c r="K127" s="123">
        <v>14794.70301517</v>
      </c>
      <c r="L127" s="124">
        <v>100873.04689829001</v>
      </c>
      <c r="M127" s="124">
        <v>75810.140572349992</v>
      </c>
      <c r="N127" s="124">
        <v>132410.55474996002</v>
      </c>
      <c r="O127" s="124">
        <f>'C7 Detalle composición'!K127-SUM(K127:N127)</f>
        <v>375929.4075490699</v>
      </c>
      <c r="P127" s="124">
        <f t="shared" si="1"/>
        <v>699817.85278483992</v>
      </c>
      <c r="Q127" s="62">
        <v>935800.75983981998</v>
      </c>
      <c r="R127" s="91"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191" t="s">
        <v>248</v>
      </c>
      <c r="B129" s="198"/>
      <c r="C129" s="198"/>
      <c r="D129" s="198"/>
      <c r="E129" s="198"/>
      <c r="F129" s="198"/>
      <c r="G129" s="198"/>
      <c r="H129" s="107">
        <v>7033412.5903480016</v>
      </c>
      <c r="I129" s="107">
        <v>-12843.673000000001</v>
      </c>
      <c r="J129" s="107">
        <v>7020568.9173480021</v>
      </c>
      <c r="K129" s="119">
        <v>635066.39376820996</v>
      </c>
      <c r="L129" s="120">
        <v>59314.447819320019</v>
      </c>
      <c r="M129" s="120">
        <v>560327.44133231975</v>
      </c>
      <c r="N129" s="120">
        <v>3657667.0326451603</v>
      </c>
      <c r="O129" s="120">
        <f>'C7 Detalle composición'!K129-SUM(K129:N129)</f>
        <v>517265.38997939788</v>
      </c>
      <c r="P129" s="120">
        <f t="shared" si="1"/>
        <v>5429640.7055444084</v>
      </c>
      <c r="Q129" s="44">
        <v>1985905.8359619128</v>
      </c>
      <c r="R129" s="87">
        <v>71.713035519746995</v>
      </c>
    </row>
    <row r="130" spans="1:18" x14ac:dyDescent="0.2">
      <c r="A130" s="47" t="s">
        <v>154</v>
      </c>
      <c r="B130" s="47" t="s">
        <v>154</v>
      </c>
      <c r="C130" s="47" t="s">
        <v>249</v>
      </c>
      <c r="D130" s="196" t="s">
        <v>397</v>
      </c>
      <c r="E130" s="197"/>
      <c r="F130" s="197"/>
      <c r="G130" s="197"/>
      <c r="H130" s="109">
        <v>1954.4598000000001</v>
      </c>
      <c r="I130" s="109">
        <v>0</v>
      </c>
      <c r="J130" s="109">
        <v>1954.4598000000001</v>
      </c>
      <c r="K130" s="123">
        <v>0</v>
      </c>
      <c r="L130" s="124">
        <v>0</v>
      </c>
      <c r="M130" s="124">
        <v>6726.0297636000005</v>
      </c>
      <c r="N130" s="124">
        <v>7.6097859999999855</v>
      </c>
      <c r="O130" s="124">
        <f>'C7 Detalle composición'!K130-SUM(K130:N130)</f>
        <v>4185.6573101999984</v>
      </c>
      <c r="P130" s="124">
        <f t="shared" si="1"/>
        <v>10919.296859799999</v>
      </c>
      <c r="Q130" s="62">
        <v>-4779.1797495999999</v>
      </c>
      <c r="R130" s="91">
        <v>344.5268891997676</v>
      </c>
    </row>
    <row r="131" spans="1:18" x14ac:dyDescent="0.2">
      <c r="A131" s="47" t="s">
        <v>154</v>
      </c>
      <c r="B131" s="47" t="s">
        <v>154</v>
      </c>
      <c r="C131" s="47" t="s">
        <v>250</v>
      </c>
      <c r="D131" s="196" t="s">
        <v>288</v>
      </c>
      <c r="E131" s="197"/>
      <c r="F131" s="197"/>
      <c r="G131" s="197"/>
      <c r="H131" s="109">
        <v>6480674.3762720004</v>
      </c>
      <c r="I131" s="109">
        <v>0</v>
      </c>
      <c r="J131" s="109">
        <v>6480674.3762720004</v>
      </c>
      <c r="K131" s="123">
        <v>521085.21613199997</v>
      </c>
      <c r="L131" s="124">
        <v>1807.8888526700321</v>
      </c>
      <c r="M131" s="124">
        <v>462903.60862073011</v>
      </c>
      <c r="N131" s="124">
        <v>3566607.2459538998</v>
      </c>
      <c r="O131" s="124">
        <f>'C7 Detalle composición'!K131-SUM(K131:N131)</f>
        <v>169636.3453424694</v>
      </c>
      <c r="P131" s="124">
        <f t="shared" si="1"/>
        <v>4722040.3049017694</v>
      </c>
      <c r="Q131" s="62">
        <v>1900654.3323997008</v>
      </c>
      <c r="R131" s="91">
        <v>70.671966803969411</v>
      </c>
    </row>
    <row r="132" spans="1:18" x14ac:dyDescent="0.2">
      <c r="A132" s="47" t="s">
        <v>154</v>
      </c>
      <c r="B132" s="47" t="s">
        <v>154</v>
      </c>
      <c r="C132" s="47" t="s">
        <v>251</v>
      </c>
      <c r="D132" s="196" t="s">
        <v>398</v>
      </c>
      <c r="E132" s="197"/>
      <c r="F132" s="197"/>
      <c r="G132" s="197"/>
      <c r="H132" s="109">
        <v>430.09899999999999</v>
      </c>
      <c r="I132" s="109">
        <v>0</v>
      </c>
      <c r="J132" s="109">
        <v>430.09899999999999</v>
      </c>
      <c r="K132" s="123">
        <v>0</v>
      </c>
      <c r="L132" s="124">
        <v>37.875796000000001</v>
      </c>
      <c r="M132" s="124">
        <v>18.443322999999999</v>
      </c>
      <c r="N132" s="124">
        <v>0.16811299999999818</v>
      </c>
      <c r="O132" s="124">
        <f>'C7 Detalle composición'!K132-SUM(K132:N132)</f>
        <v>0</v>
      </c>
      <c r="P132" s="124">
        <f t="shared" si="1"/>
        <v>56.487231999999999</v>
      </c>
      <c r="Q132" s="62">
        <v>373.61176799999998</v>
      </c>
      <c r="R132" s="91">
        <v>13.133541812466431</v>
      </c>
    </row>
    <row r="133" spans="1:18" x14ac:dyDescent="0.2">
      <c r="A133" s="47" t="s">
        <v>154</v>
      </c>
      <c r="B133" s="47" t="s">
        <v>154</v>
      </c>
      <c r="C133" s="47" t="s">
        <v>252</v>
      </c>
      <c r="D133" s="196" t="s">
        <v>289</v>
      </c>
      <c r="E133" s="197"/>
      <c r="F133" s="197"/>
      <c r="G133" s="197"/>
      <c r="H133" s="109">
        <v>180982.199108</v>
      </c>
      <c r="I133" s="109">
        <v>0</v>
      </c>
      <c r="J133" s="109">
        <v>180982.199108</v>
      </c>
      <c r="K133" s="123">
        <v>12584.008136660001</v>
      </c>
      <c r="L133" s="124">
        <v>31174.033986399998</v>
      </c>
      <c r="M133" s="124">
        <v>40178.073684139999</v>
      </c>
      <c r="N133" s="124">
        <v>61159.621480449998</v>
      </c>
      <c r="O133" s="124">
        <f>'C7 Detalle composición'!K133-SUM(K133:N133)</f>
        <v>196468.03178571997</v>
      </c>
      <c r="P133" s="124">
        <f t="shared" si="1"/>
        <v>341563.76907336997</v>
      </c>
      <c r="Q133" s="62">
        <v>-3306.7076149299974</v>
      </c>
      <c r="R133" s="91">
        <v>101.82708997416742</v>
      </c>
    </row>
    <row r="134" spans="1:18" x14ac:dyDescent="0.2">
      <c r="A134" s="47" t="s">
        <v>154</v>
      </c>
      <c r="B134" s="47" t="s">
        <v>154</v>
      </c>
      <c r="C134" s="47" t="s">
        <v>253</v>
      </c>
      <c r="D134" s="196" t="s">
        <v>399</v>
      </c>
      <c r="E134" s="197"/>
      <c r="F134" s="197"/>
      <c r="G134" s="197"/>
      <c r="H134" s="109">
        <v>0</v>
      </c>
      <c r="I134" s="109">
        <v>0</v>
      </c>
      <c r="J134" s="109">
        <v>0</v>
      </c>
      <c r="K134" s="123">
        <v>0</v>
      </c>
      <c r="L134" s="124">
        <v>0</v>
      </c>
      <c r="M134" s="124">
        <v>0</v>
      </c>
      <c r="N134" s="124">
        <v>0</v>
      </c>
      <c r="O134" s="124">
        <f>'C7 Detalle composición'!K134-SUM(K134:N134)</f>
        <v>0</v>
      </c>
      <c r="P134" s="124">
        <f t="shared" si="1"/>
        <v>0</v>
      </c>
      <c r="Q134" s="62">
        <v>0</v>
      </c>
      <c r="R134" s="91">
        <v>0</v>
      </c>
    </row>
    <row r="135" spans="1:18" x14ac:dyDescent="0.2">
      <c r="A135" s="47" t="s">
        <v>154</v>
      </c>
      <c r="B135" s="47" t="s">
        <v>154</v>
      </c>
      <c r="C135" s="47" t="s">
        <v>254</v>
      </c>
      <c r="D135" s="196" t="s">
        <v>400</v>
      </c>
      <c r="E135" s="197"/>
      <c r="F135" s="197"/>
      <c r="G135" s="197"/>
      <c r="H135" s="109">
        <v>98725.678365</v>
      </c>
      <c r="I135" s="109">
        <v>-12843.673000000001</v>
      </c>
      <c r="J135" s="109">
        <v>85882.005365000005</v>
      </c>
      <c r="K135" s="123">
        <v>81.411974999999998</v>
      </c>
      <c r="L135" s="124">
        <v>1766.7946010000001</v>
      </c>
      <c r="M135" s="124">
        <v>6239.2481125000004</v>
      </c>
      <c r="N135" s="124">
        <v>0.19957200000044395</v>
      </c>
      <c r="O135" s="124">
        <f>'C7 Detalle composición'!K135-SUM(K135:N135)</f>
        <v>6104.6032379999988</v>
      </c>
      <c r="P135" s="124">
        <f t="shared" si="1"/>
        <v>14192.257498499999</v>
      </c>
      <c r="Q135" s="62">
        <v>77794.151104500008</v>
      </c>
      <c r="R135" s="91">
        <v>9.4174026632546379</v>
      </c>
    </row>
    <row r="136" spans="1:18" x14ac:dyDescent="0.2">
      <c r="A136" s="47" t="s">
        <v>154</v>
      </c>
      <c r="B136" s="47" t="s">
        <v>154</v>
      </c>
      <c r="C136" s="47" t="s">
        <v>255</v>
      </c>
      <c r="D136" s="196" t="s">
        <v>401</v>
      </c>
      <c r="E136" s="197"/>
      <c r="F136" s="197"/>
      <c r="G136" s="197"/>
      <c r="H136" s="109">
        <v>188233.21013299999</v>
      </c>
      <c r="I136" s="109">
        <v>0</v>
      </c>
      <c r="J136" s="109">
        <v>188233.21013299999</v>
      </c>
      <c r="K136" s="123">
        <v>12028.96006652</v>
      </c>
      <c r="L136" s="124">
        <v>10116.848491399998</v>
      </c>
      <c r="M136" s="124">
        <v>27835.232285900005</v>
      </c>
      <c r="N136" s="124">
        <v>12065.882629029998</v>
      </c>
      <c r="O136" s="124">
        <f>'C7 Detalle composición'!K136-SUM(K136:N136)</f>
        <v>87177.939691890002</v>
      </c>
      <c r="P136" s="124">
        <f t="shared" si="1"/>
        <v>149224.86316474</v>
      </c>
      <c r="Q136" s="62">
        <v>87571.580325879986</v>
      </c>
      <c r="R136" s="91">
        <v>53.477082888824711</v>
      </c>
    </row>
    <row r="137" spans="1:18" x14ac:dyDescent="0.2">
      <c r="A137" s="47" t="s">
        <v>154</v>
      </c>
      <c r="B137" s="47" t="s">
        <v>154</v>
      </c>
      <c r="C137" s="47" t="s">
        <v>256</v>
      </c>
      <c r="D137" s="196" t="s">
        <v>402</v>
      </c>
      <c r="E137" s="197"/>
      <c r="F137" s="197"/>
      <c r="G137" s="197"/>
      <c r="H137" s="109">
        <v>28804.349391</v>
      </c>
      <c r="I137" s="109">
        <v>0</v>
      </c>
      <c r="J137" s="109">
        <v>28804.349391</v>
      </c>
      <c r="K137" s="123">
        <v>0</v>
      </c>
      <c r="L137" s="124">
        <v>0</v>
      </c>
      <c r="M137" s="124">
        <v>0</v>
      </c>
      <c r="N137" s="124">
        <v>9250.8306830000001</v>
      </c>
      <c r="O137" s="124">
        <f>'C7 Detalle composición'!K137-SUM(K137:N137)</f>
        <v>6558.5834290000003</v>
      </c>
      <c r="P137" s="124">
        <f t="shared" si="1"/>
        <v>15809.414112</v>
      </c>
      <c r="Q137" s="62">
        <v>19553.518708</v>
      </c>
      <c r="R137" s="91">
        <v>32.116089682936732</v>
      </c>
    </row>
    <row r="138" spans="1:18" x14ac:dyDescent="0.2">
      <c r="A138" s="47" t="s">
        <v>154</v>
      </c>
      <c r="B138" s="47" t="s">
        <v>154</v>
      </c>
      <c r="C138" s="47" t="s">
        <v>257</v>
      </c>
      <c r="D138" s="196" t="s">
        <v>403</v>
      </c>
      <c r="E138" s="197"/>
      <c r="F138" s="197"/>
      <c r="G138" s="197"/>
      <c r="H138" s="109">
        <v>5600</v>
      </c>
      <c r="I138" s="109">
        <v>0</v>
      </c>
      <c r="J138" s="109">
        <v>5600</v>
      </c>
      <c r="K138" s="123">
        <v>360.45238162999999</v>
      </c>
      <c r="L138" s="124">
        <v>200.21490060000008</v>
      </c>
      <c r="M138" s="124">
        <v>1420.24472743</v>
      </c>
      <c r="N138" s="124">
        <v>393.20454922999966</v>
      </c>
      <c r="O138" s="124">
        <f>'C7 Detalle composición'!K138-SUM(K138:N138)</f>
        <v>18584.685124790001</v>
      </c>
      <c r="P138" s="124">
        <f t="shared" si="1"/>
        <v>20958.801683680002</v>
      </c>
      <c r="Q138" s="62">
        <v>-7564.4346428200006</v>
      </c>
      <c r="R138" s="91">
        <v>235.07919005035714</v>
      </c>
    </row>
    <row r="139" spans="1:18" x14ac:dyDescent="0.2">
      <c r="A139" s="47" t="s">
        <v>154</v>
      </c>
      <c r="B139" s="47" t="s">
        <v>154</v>
      </c>
      <c r="C139" s="47" t="s">
        <v>258</v>
      </c>
      <c r="D139" s="196" t="s">
        <v>404</v>
      </c>
      <c r="E139" s="197"/>
      <c r="F139" s="197"/>
      <c r="G139" s="197"/>
      <c r="H139" s="109">
        <v>48008.218279000001</v>
      </c>
      <c r="I139" s="109">
        <v>0</v>
      </c>
      <c r="J139" s="109">
        <v>48008.218279000001</v>
      </c>
      <c r="K139" s="123">
        <v>88926.345076400001</v>
      </c>
      <c r="L139" s="124">
        <v>14210.791191249999</v>
      </c>
      <c r="M139" s="124">
        <v>15006.560815019999</v>
      </c>
      <c r="N139" s="124">
        <v>8182.2698785499961</v>
      </c>
      <c r="O139" s="124">
        <f>'C7 Detalle composición'!K139-SUM(K139:N139)</f>
        <v>28549.54405733</v>
      </c>
      <c r="P139" s="124">
        <f t="shared" si="1"/>
        <v>154875.51101854999</v>
      </c>
      <c r="Q139" s="62">
        <v>-84391.03633682002</v>
      </c>
      <c r="R139" s="91"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191" t="s">
        <v>268</v>
      </c>
      <c r="B141" s="192"/>
      <c r="C141" s="192"/>
      <c r="D141" s="192"/>
      <c r="E141" s="192"/>
      <c r="F141" s="192"/>
      <c r="G141" s="192"/>
      <c r="H141" s="107">
        <v>973436.411295</v>
      </c>
      <c r="I141" s="107">
        <v>0</v>
      </c>
      <c r="J141" s="107">
        <v>973436.411295</v>
      </c>
      <c r="K141" s="119">
        <v>331060.57427345001</v>
      </c>
      <c r="L141" s="120">
        <v>57917.013944820035</v>
      </c>
      <c r="M141" s="120">
        <v>122754.57479261997</v>
      </c>
      <c r="N141" s="120">
        <v>234481.67387999</v>
      </c>
      <c r="O141" s="120">
        <f>'C7 Detalle composición'!K141-SUM(K141:N141)</f>
        <v>588535.27093834989</v>
      </c>
      <c r="P141" s="120">
        <f t="shared" ref="P141:P161" si="2">SUM(K141:O141)</f>
        <v>1334749.1078292299</v>
      </c>
      <c r="Q141" s="44">
        <v>165848.25098253007</v>
      </c>
      <c r="R141" s="87">
        <v>82.962600426883995</v>
      </c>
    </row>
    <row r="142" spans="1:18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09">
        <v>66187.472034000006</v>
      </c>
      <c r="I142" s="109">
        <v>0</v>
      </c>
      <c r="J142" s="109">
        <v>66187.472034000006</v>
      </c>
      <c r="K142" s="123">
        <v>11045.55025846</v>
      </c>
      <c r="L142" s="124">
        <v>557.11612449999848</v>
      </c>
      <c r="M142" s="124">
        <v>937.47752057000253</v>
      </c>
      <c r="N142" s="124">
        <v>159025.57302839999</v>
      </c>
      <c r="O142" s="124">
        <f>'C7 Detalle composición'!K142-SUM(K142:N142)</f>
        <v>235448.83863852004</v>
      </c>
      <c r="P142" s="124">
        <f t="shared" si="2"/>
        <v>407014.55557045003</v>
      </c>
      <c r="Q142" s="62">
        <v>-106228.02885648</v>
      </c>
      <c r="R142" s="91">
        <v>260.49567326262508</v>
      </c>
    </row>
    <row r="143" spans="1:18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09">
        <v>319198.06308699999</v>
      </c>
      <c r="I143" s="109">
        <v>0</v>
      </c>
      <c r="J143" s="109">
        <v>319198.06308699999</v>
      </c>
      <c r="K143" s="123">
        <v>144838.83612639998</v>
      </c>
      <c r="L143" s="124">
        <v>21699.495267999999</v>
      </c>
      <c r="M143" s="124">
        <v>23927.497382600006</v>
      </c>
      <c r="N143" s="124">
        <v>27434.782395600021</v>
      </c>
      <c r="O143" s="124">
        <f>'C7 Detalle composición'!K143-SUM(K143:N143)</f>
        <v>108556.49750547</v>
      </c>
      <c r="P143" s="124">
        <f t="shared" si="2"/>
        <v>326457.10867807001</v>
      </c>
      <c r="Q143" s="62">
        <v>77418.555203999975</v>
      </c>
      <c r="R143" s="91">
        <v>75.745919491090731</v>
      </c>
    </row>
    <row r="144" spans="1:18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09">
        <v>0</v>
      </c>
      <c r="I144" s="109">
        <v>0</v>
      </c>
      <c r="J144" s="109">
        <v>0</v>
      </c>
      <c r="K144" s="123">
        <v>14315.22258994</v>
      </c>
      <c r="L144" s="124">
        <v>13467.429096019998</v>
      </c>
      <c r="M144" s="124">
        <v>59023.871196429995</v>
      </c>
      <c r="N144" s="124">
        <v>12385.940351009987</v>
      </c>
      <c r="O144" s="124">
        <f>'C7 Detalle composición'!K144-SUM(K144:N144)</f>
        <v>86268.738590090012</v>
      </c>
      <c r="P144" s="124">
        <f t="shared" si="2"/>
        <v>185461.20182349</v>
      </c>
      <c r="Q144" s="62">
        <v>-99192.463233399991</v>
      </c>
      <c r="R144" s="91">
        <v>0</v>
      </c>
    </row>
    <row r="145" spans="1:18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09">
        <v>89722.400999999998</v>
      </c>
      <c r="I145" s="109">
        <v>0</v>
      </c>
      <c r="J145" s="109">
        <v>89722.400999999998</v>
      </c>
      <c r="K145" s="123">
        <v>39866.532586000001</v>
      </c>
      <c r="L145" s="124">
        <v>1624.8082749999958</v>
      </c>
      <c r="M145" s="124">
        <v>13179.686266000004</v>
      </c>
      <c r="N145" s="124">
        <v>7822.9472139999998</v>
      </c>
      <c r="O145" s="124">
        <f>'C7 Detalle composición'!K145-SUM(K145:N145)</f>
        <v>25322.952085000004</v>
      </c>
      <c r="P145" s="124">
        <f t="shared" si="2"/>
        <v>87816.926426000005</v>
      </c>
      <c r="Q145" s="62">
        <v>26923.277572999999</v>
      </c>
      <c r="R145" s="91">
        <v>69.992691598834938</v>
      </c>
    </row>
    <row r="146" spans="1:18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09">
        <v>0</v>
      </c>
      <c r="I146" s="109">
        <v>0</v>
      </c>
      <c r="J146" s="109">
        <v>0</v>
      </c>
      <c r="K146" s="123">
        <v>0</v>
      </c>
      <c r="L146" s="124">
        <v>0</v>
      </c>
      <c r="M146" s="124">
        <v>58.163820819999998</v>
      </c>
      <c r="N146" s="124">
        <v>43.203448999999992</v>
      </c>
      <c r="O146" s="124">
        <f>'C7 Detalle composición'!K146-SUM(K146:N146)</f>
        <v>85.948220420000013</v>
      </c>
      <c r="P146" s="124">
        <f t="shared" si="2"/>
        <v>187.31549024</v>
      </c>
      <c r="Q146" s="62">
        <v>-117.31551481999999</v>
      </c>
      <c r="R146" s="91">
        <v>0</v>
      </c>
    </row>
    <row r="147" spans="1:18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09">
        <v>235419.103</v>
      </c>
      <c r="I147" s="109">
        <v>0</v>
      </c>
      <c r="J147" s="109">
        <v>235419.103</v>
      </c>
      <c r="K147" s="123">
        <v>96685.951623000001</v>
      </c>
      <c r="L147" s="124">
        <v>10450.577632</v>
      </c>
      <c r="M147" s="124">
        <v>12278.626267999993</v>
      </c>
      <c r="N147" s="124">
        <v>14187.11828200001</v>
      </c>
      <c r="O147" s="124">
        <f>'C7 Detalle composición'!K147-SUM(K147:N147)</f>
        <v>55179.42295800001</v>
      </c>
      <c r="P147" s="124">
        <f t="shared" si="2"/>
        <v>188781.69676300001</v>
      </c>
      <c r="Q147" s="62">
        <v>88918.686966000008</v>
      </c>
      <c r="R147" s="91">
        <v>62.229621201980365</v>
      </c>
    </row>
    <row r="148" spans="1:18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09">
        <v>86450</v>
      </c>
      <c r="I148" s="109">
        <v>0</v>
      </c>
      <c r="J148" s="109">
        <v>86450</v>
      </c>
      <c r="K148" s="123">
        <v>10414.159503000001</v>
      </c>
      <c r="L148" s="124">
        <v>1741.1308179999996</v>
      </c>
      <c r="M148" s="124">
        <v>3527.4635679999992</v>
      </c>
      <c r="N148" s="124">
        <v>3953.1933590000008</v>
      </c>
      <c r="O148" s="124">
        <f>'C7 Detalle composición'!K148-SUM(K148:N148)</f>
        <v>18786.901432000002</v>
      </c>
      <c r="P148" s="124">
        <f t="shared" si="2"/>
        <v>38422.848680000003</v>
      </c>
      <c r="Q148" s="62">
        <v>61483.027400999999</v>
      </c>
      <c r="R148" s="91">
        <v>28.880245921341817</v>
      </c>
    </row>
    <row r="149" spans="1:18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09">
        <v>113688.46799999999</v>
      </c>
      <c r="I149" s="109">
        <v>0</v>
      </c>
      <c r="J149" s="109">
        <v>113688.46799999999</v>
      </c>
      <c r="K149" s="123">
        <v>7011.4933941899999</v>
      </c>
      <c r="L149" s="124">
        <v>6779.6638077999996</v>
      </c>
      <c r="M149" s="124">
        <v>8476.7658930599991</v>
      </c>
      <c r="N149" s="124">
        <v>8852.4566219300013</v>
      </c>
      <c r="O149" s="124">
        <f>'C7 Detalle composición'!K149-SUM(K149:N149)</f>
        <v>51440.082191969988</v>
      </c>
      <c r="P149" s="124">
        <f t="shared" si="2"/>
        <v>82560.46190894999</v>
      </c>
      <c r="Q149" s="62">
        <v>66785.628224510001</v>
      </c>
      <c r="R149" s="91">
        <v>41.255582558725308</v>
      </c>
    </row>
    <row r="150" spans="1:18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09">
        <v>22768.049174</v>
      </c>
      <c r="I150" s="109">
        <v>0</v>
      </c>
      <c r="J150" s="109">
        <v>22768.049174</v>
      </c>
      <c r="K150" s="123">
        <v>2.5617645499999999</v>
      </c>
      <c r="L150" s="124">
        <v>0.64999999999999991</v>
      </c>
      <c r="M150" s="124">
        <v>0.64999999999999991</v>
      </c>
      <c r="N150" s="124">
        <v>2.1571039999999999</v>
      </c>
      <c r="O150" s="124">
        <f>'C7 Detalle composición'!K150-SUM(K150:N150)</f>
        <v>9.2435640000000028</v>
      </c>
      <c r="P150" s="124">
        <f t="shared" si="2"/>
        <v>15.262432550000003</v>
      </c>
      <c r="Q150" s="62">
        <v>22762.03030545</v>
      </c>
      <c r="R150" s="91">
        <v>2.6435591841892429E-2</v>
      </c>
    </row>
    <row r="151" spans="1:18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09">
        <v>1156.9000000000001</v>
      </c>
      <c r="I151" s="109">
        <v>0</v>
      </c>
      <c r="J151" s="109">
        <v>1156.9000000000001</v>
      </c>
      <c r="K151" s="123">
        <v>0</v>
      </c>
      <c r="L151" s="124">
        <v>0</v>
      </c>
      <c r="M151" s="124">
        <v>0</v>
      </c>
      <c r="N151" s="124">
        <v>0</v>
      </c>
      <c r="O151" s="124">
        <f>'C7 Detalle composición'!K151-SUM(K151:N151)</f>
        <v>0.13388370000000002</v>
      </c>
      <c r="P151" s="124">
        <f t="shared" si="2"/>
        <v>0.13388370000000002</v>
      </c>
      <c r="Q151" s="62">
        <v>1156.7661163</v>
      </c>
      <c r="R151" s="91">
        <v>1.1572625118852105E-2</v>
      </c>
    </row>
    <row r="152" spans="1:18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09">
        <v>38845.955000000002</v>
      </c>
      <c r="I152" s="109">
        <v>0</v>
      </c>
      <c r="J152" s="109">
        <v>38845.955000000002</v>
      </c>
      <c r="K152" s="123">
        <v>6880.2664279099999</v>
      </c>
      <c r="L152" s="124">
        <v>1596.1429235000005</v>
      </c>
      <c r="M152" s="124">
        <v>1344.3728771399974</v>
      </c>
      <c r="N152" s="124">
        <v>774.30207505000271</v>
      </c>
      <c r="O152" s="124">
        <f>'C7 Detalle composición'!K152-SUM(K152:N152)</f>
        <v>7436.511869179998</v>
      </c>
      <c r="P152" s="124">
        <f t="shared" si="2"/>
        <v>18031.596172779999</v>
      </c>
      <c r="Q152" s="62">
        <v>25938.086796970001</v>
      </c>
      <c r="R152" s="91"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191" t="s">
        <v>269</v>
      </c>
      <c r="B154" s="192"/>
      <c r="C154" s="192"/>
      <c r="D154" s="192"/>
      <c r="E154" s="192"/>
      <c r="F154" s="192"/>
      <c r="G154" s="192"/>
      <c r="H154" s="107">
        <v>5956937.6506770002</v>
      </c>
      <c r="I154" s="107">
        <v>0</v>
      </c>
      <c r="J154" s="107">
        <v>5956937.6506770002</v>
      </c>
      <c r="K154" s="119">
        <v>407929.52926645003</v>
      </c>
      <c r="L154" s="120">
        <v>441603.67005356</v>
      </c>
      <c r="M154" s="120">
        <v>498104.3375921101</v>
      </c>
      <c r="N154" s="120">
        <v>497426.10392391979</v>
      </c>
      <c r="O154" s="120">
        <f>'C7 Detalle composición'!K154-SUM(K154:N154)</f>
        <v>2195472.36215183</v>
      </c>
      <c r="P154" s="120">
        <f t="shared" si="2"/>
        <v>4040536.00298787</v>
      </c>
      <c r="Q154" s="44">
        <v>3693489.7829623702</v>
      </c>
      <c r="R154" s="87">
        <v>37.996836637318026</v>
      </c>
    </row>
    <row r="155" spans="1:18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09">
        <v>5956937.6506770002</v>
      </c>
      <c r="I155" s="109">
        <v>0</v>
      </c>
      <c r="J155" s="109">
        <v>5956937.6506770002</v>
      </c>
      <c r="K155" s="123">
        <v>407929.52926645003</v>
      </c>
      <c r="L155" s="124">
        <v>441603.67005356</v>
      </c>
      <c r="M155" s="124">
        <v>498104.3375921101</v>
      </c>
      <c r="N155" s="124">
        <v>497426.10392391979</v>
      </c>
      <c r="O155" s="124">
        <f>'C7 Detalle composición'!K155-SUM(K155:N155)</f>
        <v>2195472.36215183</v>
      </c>
      <c r="P155" s="124">
        <f t="shared" si="2"/>
        <v>4040536.00298787</v>
      </c>
      <c r="Q155" s="62">
        <v>3693489.7829623702</v>
      </c>
      <c r="R155" s="91">
        <v>37.996836637318026</v>
      </c>
    </row>
    <row r="156" spans="1:18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09">
        <v>5956937.6506770002</v>
      </c>
      <c r="I156" s="109">
        <v>0</v>
      </c>
      <c r="J156" s="109">
        <v>5956937.6506770002</v>
      </c>
      <c r="K156" s="123">
        <v>407929.52926645003</v>
      </c>
      <c r="L156" s="124">
        <v>441603.67005356</v>
      </c>
      <c r="M156" s="124">
        <v>498104.3375921101</v>
      </c>
      <c r="N156" s="124">
        <v>497426.10392391979</v>
      </c>
      <c r="O156" s="124">
        <f>'C7 Detalle composición'!K156-SUM(K156:N156)</f>
        <v>2195472.36215183</v>
      </c>
      <c r="P156" s="124">
        <f t="shared" si="2"/>
        <v>4040536.00298787</v>
      </c>
      <c r="Q156" s="62">
        <v>3693489.7829623702</v>
      </c>
      <c r="R156" s="91">
        <v>37.996836637318026</v>
      </c>
    </row>
    <row r="157" spans="1:18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09">
        <v>4060162.1755789998</v>
      </c>
      <c r="I157" s="109">
        <v>0</v>
      </c>
      <c r="J157" s="109">
        <v>4060162.1755789998</v>
      </c>
      <c r="K157" s="123">
        <v>270376.86884010001</v>
      </c>
      <c r="L157" s="124">
        <v>289170.47764390998</v>
      </c>
      <c r="M157" s="124">
        <v>331332.68151292007</v>
      </c>
      <c r="N157" s="124">
        <v>329216.86955497996</v>
      </c>
      <c r="O157" s="124">
        <f>'C7 Detalle composición'!K157-SUM(K157:N157)</f>
        <v>1469239.99502789</v>
      </c>
      <c r="P157" s="124">
        <f t="shared" si="2"/>
        <v>2689336.8925798</v>
      </c>
      <c r="Q157" s="62">
        <v>2591999.75413273</v>
      </c>
      <c r="R157" s="91">
        <v>36.160191587344727</v>
      </c>
    </row>
    <row r="158" spans="1:18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09">
        <v>1636954.0792189999</v>
      </c>
      <c r="I158" s="109">
        <v>0</v>
      </c>
      <c r="J158" s="109">
        <v>1636954.0792189999</v>
      </c>
      <c r="K158" s="123">
        <v>122897.740903</v>
      </c>
      <c r="L158" s="124">
        <v>133753.025922</v>
      </c>
      <c r="M158" s="124">
        <v>143772.56692736998</v>
      </c>
      <c r="N158" s="124">
        <v>147284.95130689</v>
      </c>
      <c r="O158" s="124">
        <f>'C7 Detalle composición'!K158-SUM(K158:N158)</f>
        <v>619709.24974343996</v>
      </c>
      <c r="P158" s="124">
        <f t="shared" si="2"/>
        <v>1167417.5348026999</v>
      </c>
      <c r="Q158" s="62">
        <v>941613.99249430001</v>
      </c>
      <c r="R158" s="91">
        <v>42.477678241068958</v>
      </c>
    </row>
    <row r="159" spans="1:18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09">
        <v>259821.39587899999</v>
      </c>
      <c r="I159" s="109">
        <v>0</v>
      </c>
      <c r="J159" s="109">
        <v>259821.39587899999</v>
      </c>
      <c r="K159" s="123">
        <v>14654.91952335</v>
      </c>
      <c r="L159" s="124">
        <v>18680.16648765</v>
      </c>
      <c r="M159" s="124">
        <v>22999.089151820001</v>
      </c>
      <c r="N159" s="124">
        <v>20924.283062049988</v>
      </c>
      <c r="O159" s="124">
        <f>'C7 Detalle composición'!K159-SUM(K159:N159)</f>
        <v>106523.1173805</v>
      </c>
      <c r="P159" s="124">
        <f t="shared" si="2"/>
        <v>183781.57560536999</v>
      </c>
      <c r="Q159" s="62">
        <v>159876.03633534</v>
      </c>
      <c r="R159" s="91"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193" t="s">
        <v>259</v>
      </c>
      <c r="B161" s="194"/>
      <c r="C161" s="194"/>
      <c r="D161" s="194"/>
      <c r="E161" s="194"/>
      <c r="F161" s="194"/>
      <c r="G161" s="194"/>
      <c r="H161" s="105">
        <v>511007132.45670402</v>
      </c>
      <c r="I161" s="105">
        <v>2796000</v>
      </c>
      <c r="J161" s="105">
        <v>513803132.45670402</v>
      </c>
      <c r="K161" s="115">
        <v>45589945.550036721</v>
      </c>
      <c r="L161" s="116">
        <v>30197506.91959206</v>
      </c>
      <c r="M161" s="116">
        <v>43850204.494488306</v>
      </c>
      <c r="N161" s="116">
        <v>52386018.252317391</v>
      </c>
      <c r="O161" s="116">
        <f>'C7 Detalle composición'!K161-SUM(K161:N161)</f>
        <v>151862428.36721158</v>
      </c>
      <c r="P161" s="116">
        <f t="shared" si="2"/>
        <v>323886103.58364606</v>
      </c>
      <c r="Q161" s="88">
        <v>301670698.6359731</v>
      </c>
      <c r="R161" s="89">
        <v>41.2867147785648</v>
      </c>
    </row>
    <row r="162" spans="1:18" x14ac:dyDescent="0.2">
      <c r="A162" s="15" t="s">
        <v>261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78" t="s">
        <v>260</v>
      </c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78"/>
      <c r="N163" s="178"/>
      <c r="O163" s="178"/>
      <c r="P163" s="178"/>
      <c r="Q163" s="178"/>
      <c r="R163" s="178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A5:J5"/>
    <mergeCell ref="A6:J6"/>
    <mergeCell ref="A7:J7"/>
    <mergeCell ref="A9:G11"/>
    <mergeCell ref="H9:J9"/>
    <mergeCell ref="C18:D18"/>
    <mergeCell ref="E18:G18"/>
    <mergeCell ref="D19:E19"/>
    <mergeCell ref="F19:G19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Eddy Shirley Herreno Mosquera</cp:lastModifiedBy>
  <dcterms:created xsi:type="dcterms:W3CDTF">2024-11-18T14:00:54Z</dcterms:created>
  <dcterms:modified xsi:type="dcterms:W3CDTF">2025-09-19T21:58:02Z</dcterms:modified>
</cp:coreProperties>
</file>