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5\ejecución\Ingresos\Abril\"/>
    </mc:Choice>
  </mc:AlternateContent>
  <xr:revisionPtr revIDLastSave="0" documentId="8_{DD86E815-89B4-49F5-A05D-BACEF0A919CB}" xr6:coauthVersionLast="47" xr6:coauthVersionMax="47" xr10:uidLastSave="{00000000-0000-0000-0000-000000000000}"/>
  <bookViews>
    <workbookView xWindow="-120" yWindow="-120" windowWidth="29040" windowHeight="1584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 Catatumbo DIAN" sheetId="9" r:id="rId8"/>
  </sheet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Estapublicos'!$A$11:$H$85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Capital'!$A$9:$G$23</definedName>
    <definedName name="_xlnm.Print_Area" localSheetId="3">'C4 FE'!$A$7:$G$61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" l="1"/>
  <c r="G15" i="9" s="1"/>
  <c r="D15" i="9"/>
  <c r="C15" i="9"/>
  <c r="B15" i="9"/>
  <c r="G14" i="9"/>
  <c r="F14" i="9"/>
  <c r="F15" i="9" s="1"/>
  <c r="G13" i="9"/>
  <c r="F13" i="9"/>
  <c r="G12" i="9"/>
  <c r="F12" i="9"/>
  <c r="A6" i="9"/>
  <c r="A61" i="4" l="1"/>
  <c r="A15" i="5" l="1"/>
  <c r="A6" i="5"/>
  <c r="A6" i="6" s="1"/>
  <c r="A6" i="7" s="1"/>
  <c r="F9" i="4"/>
  <c r="A6" i="4"/>
  <c r="A24" i="3"/>
  <c r="F9" i="3"/>
  <c r="A6" i="3"/>
  <c r="A39" i="2"/>
  <c r="F9" i="2"/>
  <c r="A6" i="2"/>
</calcChain>
</file>

<file path=xl/sharedStrings.xml><?xml version="1.0" encoding="utf-8"?>
<sst xmlns="http://schemas.openxmlformats.org/spreadsheetml/2006/main" count="912" uniqueCount="498">
  <si>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</si>
  <si>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</si>
  <si>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</si>
  <si>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</si>
  <si>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</si>
  <si>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</si>
  <si>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</si>
  <si>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</si>
  <si>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</si>
  <si>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</si>
  <si>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</si>
  <si>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</si>
  <si>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</si>
  <si>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</si>
  <si>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</si>
  <si>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</si>
  <si>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</si>
  <si>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</si>
  <si>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</si>
  <si>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</si>
  <si>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</si>
  <si>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</si>
  <si>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</si>
  <si>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</si>
  <si>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</si>
  <si>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</si>
  <si>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</si>
  <si>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</si>
  <si>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</si>
  <si>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</si>
  <si>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</si>
  <si>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</si>
  <si>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</si>
  <si>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</si>
  <si>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</si>
  <si>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</si>
  <si>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</si>
  <si>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</si>
  <si>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</si>
  <si>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</si>
  <si>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</si>
  <si>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</si>
  <si>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</si>
  <si>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</si>
  <si>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</si>
  <si>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</si>
  <si>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</si>
  <si>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</si>
  <si>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</si>
  <si>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</si>
  <si>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</si>
  <si>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</si>
  <si>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</si>
  <si>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</si>
  <si>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</si>
  <si>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</si>
  <si>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</si>
  <si>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</si>
  <si>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</si>
  <si>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</si>
  <si>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</si>
  <si>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</si>
  <si>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</si>
  <si>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</si>
  <si>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</si>
  <si>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</si>
  <si>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</si>
  <si>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recursos SOAT y FONSAT</t>
  </si>
  <si>
    <t>Fondo de Salud Fuerzas Militares</t>
  </si>
  <si>
    <t>Fondo de Salud Policía Nacional</t>
  </si>
  <si>
    <t>Contribución Entidades Vigiladas Contraloría</t>
  </si>
  <si>
    <t>Fondo de Solidaridad Pensional</t>
  </si>
  <si>
    <t>Fondo pensiones Telecom, Inravisión y Teleasociadas</t>
  </si>
  <si>
    <t>Fondo de Seguridad y Convivencia Ciudadana</t>
  </si>
  <si>
    <t>Fondos Internos Ministerio de Defensa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</si>
  <si>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</si>
  <si>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</si>
  <si>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</si>
  <si>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</si>
  <si>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</si>
  <si>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</si>
  <si>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</si>
  <si>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</si>
  <si>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</si>
  <si>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</si>
  <si>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</si>
  <si>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02-13-00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</si>
  <si>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</si>
  <si>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</si>
  <si>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</si>
  <si>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</si>
  <si>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</si>
  <si>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</si>
  <si>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</si>
  <si>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</si>
  <si>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</si>
  <si>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</si>
  <si>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</si>
  <si>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</si>
  <si>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</si>
  <si>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</si>
  <si>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</si>
  <si>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</si>
  <si>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</si>
  <si>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</si>
  <si>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</si>
  <si>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</si>
  <si>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</si>
  <si>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</si>
  <si>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</si>
  <si>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</si>
  <si>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</si>
  <si>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</si>
  <si>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</si>
  <si>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</si>
  <si>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</si>
  <si>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</si>
  <si>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</si>
  <si>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</si>
  <si>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</si>
  <si>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</si>
  <si>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</si>
  <si>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</si>
  <si>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</si>
  <si>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</si>
  <si>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</si>
  <si>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</si>
  <si>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</si>
  <si>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</si>
  <si>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</si>
  <si>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</si>
  <si>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</si>
  <si>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</si>
  <si>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</si>
  <si>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</si>
  <si>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</si>
  <si>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</si>
  <si>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</si>
  <si>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</si>
  <si>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</si>
  <si>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</si>
  <si>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</si>
  <si>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</si>
  <si>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</si>
  <si>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</si>
  <si>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</si>
  <si>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</si>
  <si>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</si>
  <si>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</si>
  <si>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</si>
  <si>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</si>
  <si>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</si>
  <si>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</si>
  <si>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</si>
  <si>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</si>
  <si>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</si>
  <si>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</si>
  <si>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</si>
  <si>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</si>
  <si>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</si>
  <si>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</si>
  <si>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</si>
  <si>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</si>
  <si>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</si>
  <si>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</si>
  <si>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</si>
  <si>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</si>
  <si>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</si>
  <si>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</si>
  <si>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</si>
  <si>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</si>
  <si>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</si>
  <si>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</si>
  <si>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</si>
  <si>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</si>
  <si>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</si>
  <si>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</si>
  <si>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</si>
  <si>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</si>
  <si>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</si>
  <si>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</si>
  <si>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</si>
  <si>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</si>
  <si>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</si>
  <si>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</si>
  <si>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</si>
  <si>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</si>
  <si>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</si>
  <si>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</si>
  <si>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</si>
  <si>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</si>
  <si>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</si>
  <si>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</si>
  <si>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</si>
  <si>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</si>
  <si>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</si>
  <si>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</si>
  <si>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</si>
  <si>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</si>
  <si>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</si>
  <si>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</si>
  <si>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</si>
  <si>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</si>
  <si>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</si>
  <si>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</si>
  <si>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</si>
  <si>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</si>
  <si>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</si>
  <si>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</si>
  <si>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</si>
  <si>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</si>
  <si>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</si>
  <si>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</si>
  <si>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</si>
  <si>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</si>
  <si>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</si>
  <si>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</si>
  <si>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</si>
  <si>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</si>
  <si>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</si>
  <si>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</si>
  <si>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</si>
  <si>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</si>
  <si>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</si>
  <si>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</si>
  <si>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</si>
  <si>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</si>
  <si>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</si>
  <si>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</si>
  <si>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</si>
  <si>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</si>
  <si>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</si>
  <si>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</si>
  <si>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</si>
  <si>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</si>
  <si>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</si>
  <si>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</si>
  <si>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</si>
  <si>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</si>
  <si>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</si>
  <si>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</si>
  <si>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</si>
  <si>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</si>
  <si>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</si>
  <si>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</si>
  <si>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</si>
  <si>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</si>
  <si>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</si>
  <si>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</si>
  <si>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</si>
  <si>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</si>
  <si>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</si>
  <si>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</si>
  <si>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</si>
  <si>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</si>
  <si>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</si>
  <si>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</si>
  <si>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</si>
  <si>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</si>
  <si>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</si>
  <si>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</si>
  <si>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</si>
  <si>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</si>
  <si>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</si>
  <si>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</si>
  <si>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</si>
  <si>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</si>
  <si>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</si>
  <si>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</si>
  <si>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</si>
  <si>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</si>
  <si>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</si>
  <si>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</si>
  <si>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</si>
  <si>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</si>
  <si>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</si>
  <si>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Agencia Nacional Inmobiliaria Virgilio Barco Vargas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</si>
  <si>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</si>
  <si>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</si>
  <si>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</si>
  <si>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</si>
  <si>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</si>
  <si>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</si>
  <si>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</si>
  <si>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</si>
  <si>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</si>
  <si>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</si>
  <si>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</si>
  <si>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</si>
  <si>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</si>
  <si>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</si>
  <si>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</si>
  <si>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</si>
  <si>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</si>
  <si>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</si>
  <si>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</si>
  <si>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</si>
  <si>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</si>
  <si>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</si>
  <si>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</si>
  <si>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</si>
  <si>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</si>
  <si>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</si>
  <si>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</si>
  <si>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</si>
  <si>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</si>
  <si>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Pensiones Epsa-Cvc</t>
  </si>
  <si>
    <t>Fondo Subsidio Sobretasa Gasolina Ley 488/98</t>
  </si>
  <si>
    <t>Fondo Apoyo Financiero Zonas  No Interconectadas (Fazni)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</si>
  <si>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</si>
  <si>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</si>
  <si>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</si>
  <si>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</si>
  <si>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</si>
  <si>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</si>
  <si>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</si>
  <si>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</si>
  <si>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</si>
  <si>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</si>
  <si>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</si>
  <si>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</si>
  <si>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</si>
  <si>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</si>
  <si>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</si>
  <si>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</si>
  <si>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</si>
  <si>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</si>
  <si>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</si>
  <si>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</si>
  <si>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</si>
  <si>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</si>
  <si>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</si>
  <si>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</si>
  <si>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</si>
  <si>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</si>
  <si>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</si>
  <si>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</si>
  <si>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</si>
  <si>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</si>
  <si>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</si>
  <si>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</si>
  <si>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</si>
  <si>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</si>
  <si>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</si>
  <si>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</si>
  <si>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</si>
  <si>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Fondo Rotatorio del Dane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</si>
  <si>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</si>
  <si>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</si>
  <si>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</si>
  <si>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</si>
  <si>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</si>
  <si>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</si>
  <si>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</si>
  <si>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</si>
  <si>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</si>
  <si>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</si>
  <si>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</si>
  <si>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</si>
  <si>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</si>
  <si>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</si>
  <si>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</si>
  <si>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</si>
  <si>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</si>
  <si>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</si>
  <si>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</si>
  <si>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</si>
  <si>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</si>
  <si>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</si>
  <si>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</si>
  <si>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</si>
  <si>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</si>
  <si>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</si>
  <si>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</si>
  <si>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</si>
  <si>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</si>
  <si>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</si>
  <si>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</si>
  <si>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</si>
  <si>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</si>
  <si>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</si>
  <si>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</si>
  <si>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</si>
  <si>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</si>
  <si>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</si>
  <si>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</si>
  <si>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</si>
  <si>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</si>
  <si>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</si>
  <si>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</si>
  <si>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</si>
  <si>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</si>
  <si>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</si>
  <si>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</si>
  <si>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</si>
  <si>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</si>
  <si>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</si>
  <si>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</si>
  <si>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</si>
  <si>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</si>
  <si>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</si>
  <si>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</si>
  <si>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</si>
  <si>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</si>
  <si>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</si>
  <si>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</si>
  <si>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</si>
  <si>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</si>
  <si>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</si>
  <si>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</si>
  <si>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</si>
  <si>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</si>
  <si>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</si>
  <si>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</si>
  <si>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</si>
  <si>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</si>
  <si>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</si>
  <si>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</si>
  <si>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</si>
  <si>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</si>
  <si>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</si>
  <si>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</si>
  <si>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</si>
  <si>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</si>
  <si>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</si>
  <si>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</si>
  <si>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</si>
  <si>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</si>
  <si>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</si>
  <si>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</si>
  <si>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Fondo de Recursos Soat y Fonsat (Antes Fosyga)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</si>
  <si>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</si>
  <si>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</si>
  <si>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</si>
  <si>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</si>
  <si>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</si>
  <si>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</si>
  <si>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</si>
  <si>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</si>
  <si>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Sobretasa al Acpm (Ley 488/98)</t>
  </si>
  <si>
    <t>Fondo de Investigacion en Salud (Ley643/01)</t>
  </si>
  <si>
    <t>Fondo Conservación de Museos y Teatros</t>
  </si>
  <si>
    <t>Fondo Apoyo Financiero para la Energización de las Zonas Rurales Interconectadas (Faer)</t>
  </si>
  <si>
    <t>Fondo Recursos Monitoreo y Vigilancia Educacion Superior</t>
  </si>
  <si>
    <t>Fondo Especial de Energía Social (Foes Art.118 De La Ley 812 De 2003).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</si>
  <si>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</si>
  <si>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</si>
  <si>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</si>
  <si>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</si>
  <si>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Especial Registro Unico Nacional de Transito - Runt</t>
  </si>
  <si>
    <t>Fondo de Modernización, Descongestión y Bienestar de la Administración de Justicia</t>
  </si>
  <si>
    <t>Fondo Especial Impuesto Sobre la Renta para la Equidad - Cree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</si>
  <si>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</si>
  <si>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</si>
  <si>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</si>
  <si>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</si>
  <si>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</si>
  <si>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de Mitigacion de Emergencias- Fome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</si>
  <si>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</si>
  <si>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</si>
  <si>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</si>
  <si>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</si>
  <si>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</si>
  <si>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r>
      <t>Adición al Impuesto de timbre nacional  por Estado de Conmoción</t>
    </r>
    <r>
      <rPr>
        <vertAlign val="superscript"/>
        <sz val="8"/>
        <rFont val="Arial"/>
        <family val="2"/>
      </rPr>
      <t xml:space="preserve"> </t>
    </r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</si>
  <si>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</si>
  <si>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</si>
  <si>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</si>
  <si>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</si>
  <si>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Acumulado al mes de abril de 2025</t>
  </si>
  <si>
    <t>Adición al Impuesto sobre las ventas por Estado de Conmoción 1/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</si>
  <si>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Incluye la información agregada de IVA interno y externo</t>
    </r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</si>
  <si>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</si>
  <si>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</si>
  <si>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</si>
  <si>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Fondos Solidaridad para Subsidios y Redistribución de Ingresos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</si>
  <si>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</si>
  <si>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</si>
  <si>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</si>
  <si>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</si>
  <si>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</si>
  <si>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</si>
  <si>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</si>
  <si>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</si>
  <si>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</si>
  <si>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</si>
  <si>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</si>
  <si>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</si>
  <si>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</si>
  <si>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</si>
  <si>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</si>
  <si>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</si>
  <si>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</si>
  <si>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</si>
  <si>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</si>
  <si>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</si>
  <si>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</si>
  <si>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</si>
  <si>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Fuentes:  DIAN declaraciones y pagos, corte del 07/05/2025 -  Ministerio de Hacienda y Crédito Público. Ejecución de ingresos y gastos de las entidades del Presupuesto General de la Nación SIIF.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</si>
</sst>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_ * #,##0.0_ ;_ * \-#,##0.0_ ;_ * &quot;-&quot;??_ ;_ @_ "/>
    <numFmt numFmtId="172" formatCode="0.0%"/>
    <numFmt numFmtId="173" formatCode="#,##0;\(#,##0\)"/>
    <numFmt numFmtId="174" formatCode="_-* #,##0_-;\-* #,##0_-;_-* &quot;-&quot;??_-;_-@_-"/>
    <numFmt numFmtId="175" formatCode="#,##0.0;\(#,##0.0\)"/>
  </numFmts>
  <fonts count="15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top"/>
    </xf>
    <xf numFmtId="164" fontId="4" fillId="3" borderId="0" xfId="3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165" fontId="5" fillId="0" borderId="0" xfId="1" applyNumberFormat="1" applyFont="1"/>
    <xf numFmtId="0" fontId="4" fillId="4" borderId="0" xfId="0" applyFont="1" applyFill="1"/>
    <xf numFmtId="164" fontId="4" fillId="5" borderId="0" xfId="1" applyNumberFormat="1" applyFont="1" applyFill="1" applyBorder="1"/>
    <xf numFmtId="168" fontId="5" fillId="0" borderId="0" xfId="0" applyNumberFormat="1" applyFont="1"/>
    <xf numFmtId="3" fontId="5" fillId="0" borderId="0" xfId="0" applyNumberFormat="1" applyFont="1"/>
    <xf numFmtId="10" fontId="5" fillId="0" borderId="0" xfId="2" applyNumberFormat="1" applyFont="1"/>
    <xf numFmtId="164" fontId="5" fillId="0" borderId="0" xfId="1" applyNumberFormat="1" applyFont="1" applyBorder="1"/>
    <xf numFmtId="168" fontId="5" fillId="0" borderId="0" xfId="5" applyFont="1"/>
    <xf numFmtId="0" fontId="4" fillId="6" borderId="0" xfId="0" applyFont="1" applyFill="1"/>
    <xf numFmtId="164" fontId="4" fillId="6" borderId="0" xfId="1" applyNumberFormat="1" applyFont="1" applyFill="1" applyBorder="1"/>
    <xf numFmtId="0" fontId="6" fillId="3" borderId="0" xfId="0" applyFont="1" applyFill="1"/>
    <xf numFmtId="0" fontId="5" fillId="3" borderId="0" xfId="0" applyFont="1" applyFill="1"/>
    <xf numFmtId="0" fontId="5" fillId="2" borderId="0" xfId="0" applyFont="1" applyFill="1"/>
    <xf numFmtId="164" fontId="5" fillId="0" borderId="0" xfId="1" applyNumberFormat="1" applyFont="1"/>
    <xf numFmtId="3" fontId="5" fillId="2" borderId="0" xfId="0" applyNumberFormat="1" applyFont="1" applyFill="1"/>
    <xf numFmtId="169" fontId="5" fillId="0" borderId="0" xfId="0" applyNumberFormat="1" applyFont="1"/>
    <xf numFmtId="0" fontId="4" fillId="5" borderId="0" xfId="0" applyFont="1" applyFill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6" fillId="3" borderId="0" xfId="0" applyFont="1" applyFill="1" applyAlignment="1">
      <alignment vertical="top"/>
    </xf>
    <xf numFmtId="165" fontId="6" fillId="3" borderId="0" xfId="1" applyNumberFormat="1" applyFont="1" applyFill="1" applyAlignment="1">
      <alignment vertical="top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165" fontId="6" fillId="0" borderId="0" xfId="4" applyNumberFormat="1" applyFont="1" applyFill="1" applyBorder="1" applyAlignment="1">
      <alignment vertical="top"/>
    </xf>
    <xf numFmtId="165" fontId="6" fillId="0" borderId="0" xfId="1" applyNumberFormat="1" applyFont="1" applyFill="1" applyBorder="1" applyAlignment="1">
      <alignment vertical="top"/>
    </xf>
    <xf numFmtId="164" fontId="4" fillId="0" borderId="0" xfId="1" applyNumberFormat="1" applyFont="1"/>
    <xf numFmtId="164" fontId="5" fillId="0" borderId="0" xfId="1" applyNumberFormat="1" applyFont="1" applyAlignment="1">
      <alignment horizontal="left" vertical="top" wrapText="1"/>
    </xf>
    <xf numFmtId="164" fontId="5" fillId="0" borderId="0" xfId="1" applyNumberFormat="1" applyFont="1" applyAlignment="1">
      <alignment vertical="top" wrapText="1"/>
    </xf>
    <xf numFmtId="172" fontId="5" fillId="0" borderId="0" xfId="2" applyNumberFormat="1" applyFont="1"/>
    <xf numFmtId="164" fontId="5" fillId="0" borderId="0" xfId="1" applyNumberFormat="1" applyFont="1" applyBorder="1" applyAlignment="1">
      <alignment horizontal="left" vertical="top" wrapText="1"/>
    </xf>
    <xf numFmtId="0" fontId="4" fillId="6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0" borderId="0" xfId="0" applyFont="1"/>
    <xf numFmtId="170" fontId="5" fillId="0" borderId="0" xfId="0" applyNumberFormat="1" applyFont="1"/>
    <xf numFmtId="0" fontId="3" fillId="0" borderId="0" xfId="0" applyFont="1"/>
    <xf numFmtId="165" fontId="5" fillId="0" borderId="0" xfId="1" applyNumberFormat="1" applyFont="1" applyAlignment="1">
      <alignment vertical="top" wrapText="1"/>
    </xf>
    <xf numFmtId="164" fontId="3" fillId="0" borderId="0" xfId="0" applyNumberFormat="1" applyFont="1"/>
    <xf numFmtId="0" fontId="5" fillId="3" borderId="0" xfId="0" applyFont="1" applyFill="1" applyAlignment="1">
      <alignment horizontal="center"/>
    </xf>
    <xf numFmtId="173" fontId="5" fillId="0" borderId="0" xfId="0" applyNumberFormat="1" applyFont="1"/>
    <xf numFmtId="173" fontId="8" fillId="5" borderId="0" xfId="1" applyNumberFormat="1" applyFont="1" applyFill="1" applyAlignment="1">
      <alignment horizontal="righ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/>
    </xf>
    <xf numFmtId="174" fontId="6" fillId="0" borderId="0" xfId="1" applyNumberFormat="1" applyFont="1"/>
    <xf numFmtId="173" fontId="6" fillId="0" borderId="0" xfId="0" applyNumberFormat="1" applyFont="1"/>
    <xf numFmtId="174" fontId="5" fillId="0" borderId="0" xfId="1" applyNumberFormat="1" applyFont="1"/>
    <xf numFmtId="164" fontId="5" fillId="0" borderId="0" xfId="1" applyNumberFormat="1" applyFont="1" applyFill="1" applyAlignment="1">
      <alignment wrapText="1"/>
    </xf>
    <xf numFmtId="0" fontId="10" fillId="0" borderId="0" xfId="0" applyFont="1"/>
    <xf numFmtId="165" fontId="0" fillId="0" borderId="0" xfId="1" applyNumberFormat="1" applyFont="1"/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8" fillId="0" borderId="0" xfId="0" applyFont="1" applyAlignment="1">
      <alignment wrapText="1" readingOrder="1"/>
    </xf>
    <xf numFmtId="164" fontId="5" fillId="3" borderId="0" xfId="1" applyNumberFormat="1" applyFont="1" applyFill="1" applyBorder="1"/>
    <xf numFmtId="164" fontId="4" fillId="6" borderId="0" xfId="1" applyNumberFormat="1" applyFont="1" applyFill="1" applyAlignment="1">
      <alignment vertical="top" wrapText="1"/>
    </xf>
    <xf numFmtId="164" fontId="4" fillId="6" borderId="0" xfId="1" applyNumberFormat="1" applyFont="1" applyFill="1" applyAlignment="1">
      <alignment wrapText="1"/>
    </xf>
    <xf numFmtId="173" fontId="8" fillId="3" borderId="0" xfId="1" applyNumberFormat="1" applyFont="1" applyFill="1" applyAlignment="1">
      <alignment horizontal="right" vertical="center" wrapText="1" readingOrder="1"/>
    </xf>
    <xf numFmtId="173" fontId="9" fillId="3" borderId="0" xfId="1" applyNumberFormat="1" applyFont="1" applyFill="1" applyAlignment="1">
      <alignment horizontal="right" vertical="center" wrapText="1" readingOrder="1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/>
    </xf>
    <xf numFmtId="165" fontId="4" fillId="3" borderId="1" xfId="3" quotePrefix="1" applyNumberFormat="1" applyFont="1" applyFill="1" applyBorder="1" applyAlignment="1" applyProtection="1">
      <alignment horizontal="center"/>
    </xf>
    <xf numFmtId="165" fontId="4" fillId="3" borderId="1" xfId="3" quotePrefix="1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 applyProtection="1">
      <alignment horizontal="center"/>
    </xf>
    <xf numFmtId="164" fontId="4" fillId="3" borderId="1" xfId="3" quotePrefix="1" applyNumberFormat="1" applyFont="1" applyFill="1" applyBorder="1" applyAlignment="1" applyProtection="1">
      <alignment horizontal="center"/>
    </xf>
    <xf numFmtId="164" fontId="4" fillId="0" borderId="1" xfId="1" applyNumberFormat="1" applyFont="1" applyBorder="1"/>
    <xf numFmtId="164" fontId="5" fillId="0" borderId="1" xfId="1" applyNumberFormat="1" applyFont="1" applyBorder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/>
    </xf>
    <xf numFmtId="173" fontId="5" fillId="0" borderId="1" xfId="0" applyNumberFormat="1" applyFont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165" fontId="5" fillId="0" borderId="1" xfId="1" applyNumberFormat="1" applyFont="1" applyBorder="1"/>
    <xf numFmtId="165" fontId="4" fillId="3" borderId="1" xfId="1" applyNumberFormat="1" applyFont="1" applyFill="1" applyBorder="1" applyAlignment="1" applyProtection="1">
      <alignment horizontal="center"/>
    </xf>
    <xf numFmtId="165" fontId="6" fillId="0" borderId="0" xfId="1" applyNumberFormat="1" applyFont="1"/>
    <xf numFmtId="0" fontId="10" fillId="2" borderId="0" xfId="0" applyFont="1" applyFill="1"/>
    <xf numFmtId="0" fontId="4" fillId="2" borderId="0" xfId="0" applyFont="1" applyFill="1"/>
    <xf numFmtId="0" fontId="5" fillId="3" borderId="0" xfId="6" applyFont="1" applyFill="1"/>
    <xf numFmtId="0" fontId="13" fillId="0" borderId="0" xfId="6"/>
    <xf numFmtId="0" fontId="4" fillId="3" borderId="0" xfId="6" applyFont="1" applyFill="1"/>
    <xf numFmtId="0" fontId="10" fillId="3" borderId="0" xfId="6" applyFont="1" applyFill="1" applyAlignment="1">
      <alignment horizontal="left" vertical="top"/>
    </xf>
    <xf numFmtId="0" fontId="4" fillId="3" borderId="0" xfId="6" applyFont="1" applyFill="1" applyAlignment="1">
      <alignment horizontal="left" vertical="top"/>
    </xf>
    <xf numFmtId="164" fontId="4" fillId="3" borderId="0" xfId="7" applyNumberFormat="1" applyFont="1" applyFill="1"/>
    <xf numFmtId="0" fontId="4" fillId="3" borderId="1" xfId="6" applyFont="1" applyFill="1" applyBorder="1" applyAlignment="1">
      <alignment horizontal="left" vertical="top"/>
    </xf>
    <xf numFmtId="164" fontId="4" fillId="3" borderId="1" xfId="7" applyNumberFormat="1" applyFont="1" applyFill="1" applyBorder="1"/>
    <xf numFmtId="164" fontId="4" fillId="3" borderId="0" xfId="7" applyNumberFormat="1" applyFont="1" applyFill="1" applyBorder="1" applyAlignment="1" applyProtection="1">
      <alignment horizontal="center" vertical="top" wrapText="1"/>
    </xf>
    <xf numFmtId="0" fontId="4" fillId="3" borderId="1" xfId="6" quotePrefix="1" applyFont="1" applyFill="1" applyBorder="1" applyAlignment="1">
      <alignment horizontal="center"/>
    </xf>
    <xf numFmtId="165" fontId="4" fillId="3" borderId="1" xfId="7" quotePrefix="1" applyNumberFormat="1" applyFont="1" applyFill="1" applyBorder="1" applyAlignment="1" applyProtection="1">
      <alignment horizontal="center"/>
    </xf>
    <xf numFmtId="165" fontId="4" fillId="3" borderId="1" xfId="7" quotePrefix="1" applyNumberFormat="1" applyFont="1" applyFill="1" applyBorder="1" applyAlignment="1">
      <alignment horizontal="center"/>
    </xf>
    <xf numFmtId="164" fontId="5" fillId="3" borderId="0" xfId="7" applyNumberFormat="1" applyFont="1" applyFill="1" applyAlignment="1">
      <alignment wrapText="1"/>
    </xf>
    <xf numFmtId="171" fontId="5" fillId="3" borderId="0" xfId="7" applyNumberFormat="1" applyFont="1" applyFill="1" applyBorder="1" applyAlignment="1">
      <alignment wrapText="1"/>
    </xf>
    <xf numFmtId="0" fontId="4" fillId="7" borderId="0" xfId="6" applyFont="1" applyFill="1" applyAlignment="1">
      <alignment horizontal="left"/>
    </xf>
    <xf numFmtId="164" fontId="4" fillId="7" borderId="0" xfId="7" applyNumberFormat="1" applyFont="1" applyFill="1" applyAlignment="1">
      <alignment wrapText="1"/>
    </xf>
    <xf numFmtId="164" fontId="4" fillId="7" borderId="0" xfId="4" applyNumberFormat="1" applyFont="1" applyFill="1" applyBorder="1"/>
    <xf numFmtId="165" fontId="4" fillId="7" borderId="0" xfId="4" applyNumberFormat="1" applyFont="1" applyFill="1" applyBorder="1"/>
    <xf numFmtId="0" fontId="6" fillId="3" borderId="0" xfId="6" applyFont="1" applyFill="1"/>
    <xf numFmtId="165" fontId="4" fillId="5" borderId="0" xfId="1" applyNumberFormat="1" applyFont="1" applyFill="1" applyBorder="1"/>
    <xf numFmtId="165" fontId="5" fillId="3" borderId="0" xfId="1" applyNumberFormat="1" applyFont="1" applyFill="1" applyBorder="1"/>
    <xf numFmtId="165" fontId="5" fillId="0" borderId="0" xfId="0" applyNumberFormat="1" applyFont="1"/>
    <xf numFmtId="164" fontId="5" fillId="0" borderId="0" xfId="1" applyNumberFormat="1" applyFont="1" applyFill="1" applyBorder="1"/>
    <xf numFmtId="165" fontId="5" fillId="0" borderId="0" xfId="1" applyNumberFormat="1" applyFont="1" applyFill="1" applyBorder="1"/>
    <xf numFmtId="165" fontId="4" fillId="6" borderId="0" xfId="1" applyNumberFormat="1" applyFont="1" applyFill="1" applyBorder="1"/>
    <xf numFmtId="165" fontId="4" fillId="6" borderId="0" xfId="1" applyNumberFormat="1" applyFont="1" applyFill="1" applyAlignment="1">
      <alignment vertical="top" wrapText="1"/>
    </xf>
    <xf numFmtId="165" fontId="5" fillId="0" borderId="0" xfId="1" applyNumberFormat="1" applyFont="1" applyFill="1" applyAlignment="1">
      <alignment wrapText="1"/>
    </xf>
    <xf numFmtId="165" fontId="4" fillId="6" borderId="0" xfId="1" applyNumberFormat="1" applyFont="1" applyFill="1" applyAlignment="1">
      <alignment wrapText="1"/>
    </xf>
    <xf numFmtId="175" fontId="8" fillId="5" borderId="0" xfId="1" applyNumberFormat="1" applyFont="1" applyFill="1" applyAlignment="1">
      <alignment horizontal="right" vertical="center" wrapText="1" readingOrder="1"/>
    </xf>
    <xf numFmtId="173" fontId="8" fillId="6" borderId="0" xfId="1" applyNumberFormat="1" applyFont="1" applyFill="1" applyAlignment="1">
      <alignment horizontal="right" vertical="center" wrapText="1" readingOrder="1"/>
    </xf>
    <xf numFmtId="175" fontId="8" fillId="6" borderId="0" xfId="1" applyNumberFormat="1" applyFont="1" applyFill="1" applyAlignment="1">
      <alignment horizontal="right" vertical="center" wrapText="1" readingOrder="1"/>
    </xf>
    <xf numFmtId="175" fontId="8" fillId="3" borderId="0" xfId="1" applyNumberFormat="1" applyFont="1" applyFill="1" applyAlignment="1">
      <alignment horizontal="right" vertical="center" wrapText="1" readingOrder="1"/>
    </xf>
    <xf numFmtId="175" fontId="9" fillId="3" borderId="0" xfId="1" applyNumberFormat="1" applyFont="1" applyFill="1" applyAlignment="1">
      <alignment horizontal="right" vertical="center" wrapText="1" readingOrder="1"/>
    </xf>
    <xf numFmtId="165" fontId="4" fillId="5" borderId="0" xfId="1" applyNumberFormat="1" applyFont="1" applyFill="1" applyBorder="1" applyAlignment="1">
      <alignment wrapText="1"/>
    </xf>
    <xf numFmtId="164" fontId="4" fillId="0" borderId="0" xfId="1" applyNumberFormat="1" applyFont="1" applyAlignment="1">
      <alignment vertical="top" wrapText="1"/>
    </xf>
    <xf numFmtId="165" fontId="4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5" fontId="4" fillId="6" borderId="0" xfId="1" applyNumberFormat="1" applyFont="1" applyFill="1" applyBorder="1" applyAlignment="1">
      <alignment vertical="top" wrapText="1"/>
    </xf>
    <xf numFmtId="173" fontId="8" fillId="0" borderId="0" xfId="1" applyNumberFormat="1" applyFont="1" applyFill="1" applyAlignment="1">
      <alignment horizontal="right" vertical="center" wrapText="1" readingOrder="1"/>
    </xf>
    <xf numFmtId="175" fontId="8" fillId="0" borderId="0" xfId="1" applyNumberFormat="1" applyFont="1" applyFill="1" applyAlignment="1">
      <alignment horizontal="right" vertical="center" wrapText="1" readingOrder="1"/>
    </xf>
    <xf numFmtId="173" fontId="9" fillId="0" borderId="0" xfId="1" applyNumberFormat="1" applyFont="1" applyFill="1" applyAlignment="1">
      <alignment horizontal="right" vertical="center" wrapText="1" readingOrder="1"/>
    </xf>
    <xf numFmtId="175" fontId="9" fillId="0" borderId="0" xfId="1" applyNumberFormat="1" applyFont="1" applyFill="1" applyAlignment="1">
      <alignment horizontal="right" vertical="center" wrapText="1" readingOrder="1"/>
    </xf>
    <xf numFmtId="164" fontId="5" fillId="3" borderId="0" xfId="3" applyNumberFormat="1" applyFont="1" applyFill="1" applyAlignment="1">
      <alignment wrapText="1"/>
    </xf>
    <xf numFmtId="164" fontId="4" fillId="0" borderId="0" xfId="1" applyNumberFormat="1" applyFont="1" applyFill="1" applyAlignment="1">
      <alignment wrapText="1"/>
    </xf>
    <xf numFmtId="165" fontId="4" fillId="0" borderId="0" xfId="1" applyNumberFormat="1" applyFont="1" applyFill="1" applyAlignment="1">
      <alignment wrapText="1"/>
    </xf>
    <xf numFmtId="164" fontId="4" fillId="3" borderId="2" xfId="3" quotePrefix="1" applyNumberFormat="1" applyFont="1" applyFill="1" applyBorder="1" applyAlignment="1" applyProtection="1">
      <alignment horizontal="center" vertical="top"/>
    </xf>
    <xf numFmtId="0" fontId="4" fillId="0" borderId="0" xfId="0" applyFont="1" applyAlignment="1">
      <alignment horizontal="center" vertical="top"/>
    </xf>
    <xf numFmtId="165" fontId="4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4" fillId="3" borderId="0" xfId="1" applyNumberFormat="1" applyFont="1" applyFill="1" applyBorder="1" applyAlignment="1" applyProtection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3" borderId="1" xfId="3" quotePrefix="1" applyNumberFormat="1" applyFont="1" applyFill="1" applyBorder="1" applyAlignment="1" applyProtection="1">
      <alignment horizontal="center" vertical="top"/>
    </xf>
    <xf numFmtId="164" fontId="4" fillId="3" borderId="0" xfId="3" applyNumberFormat="1" applyFont="1" applyFill="1" applyBorder="1" applyAlignment="1" applyProtection="1">
      <alignment horizontal="center" vertical="top" wrapText="1"/>
    </xf>
    <xf numFmtId="165" fontId="4" fillId="3" borderId="3" xfId="3" applyNumberFormat="1" applyFont="1" applyFill="1" applyBorder="1" applyAlignment="1" applyProtection="1">
      <alignment horizontal="center" vertical="center"/>
    </xf>
    <xf numFmtId="165" fontId="4" fillId="3" borderId="0" xfId="3" applyNumberFormat="1" applyFont="1" applyFill="1" applyBorder="1" applyAlignment="1" applyProtection="1">
      <alignment horizontal="center" vertical="center"/>
    </xf>
    <xf numFmtId="165" fontId="4" fillId="3" borderId="1" xfId="3" applyNumberFormat="1" applyFont="1" applyFill="1" applyBorder="1" applyAlignment="1" applyProtection="1">
      <alignment horizontal="center" vertical="center"/>
    </xf>
    <xf numFmtId="164" fontId="4" fillId="3" borderId="0" xfId="3" applyNumberFormat="1" applyFont="1" applyFill="1" applyBorder="1" applyAlignment="1" applyProtection="1">
      <alignment horizontal="center" vertical="top"/>
    </xf>
    <xf numFmtId="165" fontId="4" fillId="3" borderId="3" xfId="3" applyNumberFormat="1" applyFont="1" applyFill="1" applyBorder="1" applyAlignment="1" applyProtection="1">
      <alignment horizontal="center" vertical="center" wrapText="1"/>
    </xf>
    <xf numFmtId="165" fontId="4" fillId="3" borderId="0" xfId="3" applyNumberFormat="1" applyFont="1" applyFill="1" applyBorder="1" applyAlignment="1" applyProtection="1">
      <alignment horizontal="center" vertical="center" wrapText="1"/>
    </xf>
    <xf numFmtId="165" fontId="4" fillId="3" borderId="1" xfId="3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/>
    </xf>
    <xf numFmtId="0" fontId="8" fillId="6" borderId="0" xfId="0" applyFont="1" applyFill="1" applyAlignment="1">
      <alignment vertical="center" wrapText="1" readingOrder="1"/>
    </xf>
    <xf numFmtId="0" fontId="5" fillId="6" borderId="0" xfId="0" applyFont="1" applyFill="1"/>
    <xf numFmtId="0" fontId="8" fillId="5" borderId="0" xfId="0" applyFont="1" applyFill="1" applyAlignment="1">
      <alignment horizontal="left" vertical="center" wrapText="1" readingOrder="1"/>
    </xf>
    <xf numFmtId="0" fontId="5" fillId="5" borderId="0" xfId="0" applyFont="1" applyFill="1"/>
    <xf numFmtId="0" fontId="9" fillId="0" borderId="0" xfId="0" applyFont="1" applyAlignment="1">
      <alignment vertical="top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5" fillId="0" borderId="0" xfId="0" applyFont="1"/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right" vertical="top" wrapText="1" readingOrder="1"/>
    </xf>
    <xf numFmtId="0" fontId="9" fillId="0" borderId="0" xfId="0" applyFont="1" applyAlignment="1">
      <alignment horizontal="left" vertical="top" wrapText="1" readingOrder="1"/>
    </xf>
    <xf numFmtId="0" fontId="8" fillId="6" borderId="0" xfId="0" applyFont="1" applyFill="1" applyAlignment="1">
      <alignment wrapText="1" readingOrder="1"/>
    </xf>
    <xf numFmtId="0" fontId="4" fillId="5" borderId="0" xfId="0" applyFont="1" applyFill="1" applyAlignment="1">
      <alignment horizontal="left"/>
    </xf>
    <xf numFmtId="0" fontId="4" fillId="3" borderId="3" xfId="6" applyFont="1" applyFill="1" applyBorder="1" applyAlignment="1">
      <alignment horizontal="center" vertical="center"/>
    </xf>
    <xf numFmtId="0" fontId="4" fillId="3" borderId="0" xfId="6" applyFont="1" applyFill="1" applyAlignment="1">
      <alignment horizontal="center" vertical="center"/>
    </xf>
    <xf numFmtId="0" fontId="4" fillId="3" borderId="1" xfId="6" applyFont="1" applyFill="1" applyBorder="1" applyAlignment="1">
      <alignment horizontal="center" vertical="center"/>
    </xf>
    <xf numFmtId="164" fontId="4" fillId="3" borderId="1" xfId="7" quotePrefix="1" applyNumberFormat="1" applyFont="1" applyFill="1" applyBorder="1" applyAlignment="1" applyProtection="1">
      <alignment horizontal="center" vertical="top"/>
    </xf>
    <xf numFmtId="0" fontId="4" fillId="3" borderId="0" xfId="6" applyFont="1" applyFill="1" applyAlignment="1">
      <alignment horizontal="center" vertical="top"/>
    </xf>
    <xf numFmtId="165" fontId="4" fillId="3" borderId="0" xfId="7" applyNumberFormat="1" applyFont="1" applyFill="1" applyBorder="1" applyAlignment="1" applyProtection="1">
      <alignment horizontal="center" vertical="top" wrapText="1"/>
    </xf>
  </cellXfs>
  <cellStyles count="8">
    <cellStyle name="Millares" xfId="1" builtinId="3"/>
    <cellStyle name="Millares [0] 3" xfId="5" xr:uid="{D4B25DD8-36B0-4BC2-868D-9287FD1DF8BF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Normal" xfId="0" builtinId="0"/>
    <cellStyle name="Normal 2" xfId="6" xr:uid="{9BA30995-B9A0-435B-A024-2A4832E5420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789305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751205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751205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122555</xdr:colOff>
      <xdr:row>3</xdr:row>
      <xdr:rowOff>47625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1123950</xdr:colOff>
      <xdr:row>3</xdr:row>
      <xdr:rowOff>25400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19D35995-3314-4F82-9976-47BD41B7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4" sqref="B14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3.85546875" style="2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7" t="s">
        <v>460</v>
      </c>
      <c r="B5"/>
      <c r="C5"/>
      <c r="D5"/>
      <c r="E5"/>
      <c r="F5"/>
      <c r="G5"/>
    </row>
    <row r="6" spans="1:13" ht="12.75" x14ac:dyDescent="0.2">
      <c r="A6" s="89" t="s">
        <v>468</v>
      </c>
      <c r="B6" s="89"/>
      <c r="C6" s="89"/>
      <c r="D6" s="89"/>
      <c r="E6" s="89"/>
      <c r="F6" s="89"/>
      <c r="G6" s="89"/>
    </row>
    <row r="7" spans="1:13" x14ac:dyDescent="0.2">
      <c r="A7" s="90" t="s">
        <v>0</v>
      </c>
      <c r="B7" s="90"/>
      <c r="C7" s="90"/>
      <c r="D7" s="90"/>
      <c r="E7" s="90"/>
      <c r="F7" s="90"/>
      <c r="G7" s="90"/>
    </row>
    <row r="8" spans="1:13" ht="12" thickBot="1" x14ac:dyDescent="0.25">
      <c r="A8" s="68"/>
      <c r="B8" s="68"/>
      <c r="C8" s="68"/>
      <c r="D8" s="68"/>
      <c r="E8" s="68"/>
      <c r="F8" s="68"/>
      <c r="G8" s="68"/>
    </row>
    <row r="9" spans="1:13" ht="12" thickBot="1" x14ac:dyDescent="0.25">
      <c r="B9" s="136" t="s">
        <v>2</v>
      </c>
      <c r="C9" s="136"/>
      <c r="D9" s="136"/>
      <c r="E9" s="137" t="s">
        <v>3</v>
      </c>
      <c r="F9" s="138" t="s">
        <v>4</v>
      </c>
      <c r="G9" s="138" t="s">
        <v>5</v>
      </c>
    </row>
    <row r="10" spans="1:13" x14ac:dyDescent="0.2">
      <c r="A10" s="67" t="s">
        <v>1</v>
      </c>
      <c r="B10" s="4" t="s">
        <v>6</v>
      </c>
      <c r="C10" s="4" t="s">
        <v>7</v>
      </c>
      <c r="D10" s="4" t="s">
        <v>8</v>
      </c>
      <c r="E10" s="137"/>
      <c r="F10" s="138"/>
      <c r="G10" s="138"/>
    </row>
    <row r="11" spans="1:13" ht="12" thickBot="1" x14ac:dyDescent="0.25">
      <c r="A11" s="69"/>
      <c r="B11" s="70" t="s">
        <v>9</v>
      </c>
      <c r="C11" s="70" t="s">
        <v>10</v>
      </c>
      <c r="D11" s="71" t="s">
        <v>11</v>
      </c>
      <c r="E11" s="70" t="s">
        <v>12</v>
      </c>
      <c r="F11" s="71" t="s">
        <v>13</v>
      </c>
      <c r="G11" s="72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8">
        <v>483698.66859030799</v>
      </c>
      <c r="C12" s="8">
        <v>2780.8436729999999</v>
      </c>
      <c r="D12" s="8">
        <v>486479.51226330799</v>
      </c>
      <c r="E12" s="8">
        <v>159012.09837589023</v>
      </c>
      <c r="F12" s="8">
        <v>327467.41388741782</v>
      </c>
      <c r="G12" s="110">
        <v>32.686288809183111</v>
      </c>
      <c r="H12" s="9"/>
      <c r="I12" s="10"/>
      <c r="J12" s="11"/>
      <c r="K12" s="6"/>
      <c r="L12" s="6"/>
      <c r="M12" s="6"/>
    </row>
    <row r="13" spans="1:13" x14ac:dyDescent="0.2">
      <c r="A13" s="2" t="s">
        <v>16</v>
      </c>
      <c r="B13" s="62">
        <v>305777.92700000003</v>
      </c>
      <c r="C13" s="62">
        <v>2768</v>
      </c>
      <c r="D13" s="62">
        <v>308545.92700000003</v>
      </c>
      <c r="E13" s="62">
        <v>84892.267816416992</v>
      </c>
      <c r="F13" s="62">
        <v>223653.65918358305</v>
      </c>
      <c r="G13" s="111">
        <v>27.513656926807201</v>
      </c>
      <c r="H13" s="13"/>
      <c r="I13" s="10"/>
      <c r="J13" s="11"/>
      <c r="K13" s="6"/>
      <c r="L13" s="6"/>
      <c r="M13" s="6"/>
    </row>
    <row r="14" spans="1:13" x14ac:dyDescent="0.2">
      <c r="A14" s="2" t="s">
        <v>17</v>
      </c>
      <c r="B14" s="62">
        <v>155769.57984958802</v>
      </c>
      <c r="C14" s="62">
        <v>12.843673000000001</v>
      </c>
      <c r="D14" s="62">
        <v>155782.42352258801</v>
      </c>
      <c r="E14" s="62">
        <v>66502.0342275281</v>
      </c>
      <c r="F14" s="62">
        <v>89280.389295059911</v>
      </c>
      <c r="G14" s="111">
        <v>42.689048432916117</v>
      </c>
      <c r="H14" s="13"/>
      <c r="I14" s="10"/>
      <c r="J14" s="11"/>
      <c r="K14" s="6"/>
      <c r="L14" s="6"/>
      <c r="M14" s="6"/>
    </row>
    <row r="15" spans="1:13" x14ac:dyDescent="0.2">
      <c r="A15" s="2" t="s">
        <v>18</v>
      </c>
      <c r="B15" s="62">
        <v>18119.471887410997</v>
      </c>
      <c r="C15" s="62">
        <v>0</v>
      </c>
      <c r="D15" s="62">
        <v>18119.471887410997</v>
      </c>
      <c r="E15" s="62">
        <v>6469.8016268424908</v>
      </c>
      <c r="F15" s="62">
        <v>11649.670260568506</v>
      </c>
      <c r="G15" s="111">
        <v>35.706347663132306</v>
      </c>
      <c r="H15" s="13"/>
      <c r="I15" s="10"/>
      <c r="J15" s="11"/>
    </row>
    <row r="16" spans="1:13" x14ac:dyDescent="0.2">
      <c r="A16" s="2" t="s">
        <v>19</v>
      </c>
      <c r="B16" s="62">
        <v>4031.6898533089998</v>
      </c>
      <c r="C16" s="62">
        <v>0</v>
      </c>
      <c r="D16" s="62">
        <v>4031.6898533089998</v>
      </c>
      <c r="E16" s="62">
        <v>1147.99470510264</v>
      </c>
      <c r="F16" s="62">
        <v>2883.6951482063596</v>
      </c>
      <c r="G16" s="111">
        <v>28.474281179154342</v>
      </c>
      <c r="H16" s="13"/>
      <c r="I16" s="10"/>
      <c r="J16" s="11"/>
    </row>
    <row r="17" spans="1:14" x14ac:dyDescent="0.2">
      <c r="B17" s="62"/>
      <c r="C17" s="62"/>
      <c r="D17" s="62"/>
      <c r="E17" s="62"/>
      <c r="F17" s="12"/>
      <c r="G17" s="112"/>
      <c r="J17" s="11"/>
    </row>
    <row r="18" spans="1:14" x14ac:dyDescent="0.2">
      <c r="A18" s="7" t="s">
        <v>20</v>
      </c>
      <c r="B18" s="8">
        <v>27308.463866396</v>
      </c>
      <c r="C18" s="8">
        <v>15.156326999999999</v>
      </c>
      <c r="D18" s="8">
        <v>27323.620193395996</v>
      </c>
      <c r="E18" s="8">
        <v>13011.5768405443</v>
      </c>
      <c r="F18" s="8">
        <v>14312.043352851701</v>
      </c>
      <c r="G18" s="110">
        <v>47.620252179062064</v>
      </c>
      <c r="J18" s="11"/>
    </row>
    <row r="19" spans="1:14" x14ac:dyDescent="0.2">
      <c r="A19" s="2" t="s">
        <v>21</v>
      </c>
      <c r="B19" s="113">
        <v>13344.677214075999</v>
      </c>
      <c r="C19" s="113">
        <v>28</v>
      </c>
      <c r="D19" s="113">
        <v>13372.677214075999</v>
      </c>
      <c r="E19" s="113">
        <v>5507.9240472523697</v>
      </c>
      <c r="F19" s="113">
        <v>7864.7531668236288</v>
      </c>
      <c r="G19" s="114">
        <v>41.187893486689134</v>
      </c>
      <c r="J19" s="11"/>
    </row>
    <row r="20" spans="1:14" x14ac:dyDescent="0.2">
      <c r="A20" s="2" t="s">
        <v>22</v>
      </c>
      <c r="B20" s="113">
        <v>7033.4125903479999</v>
      </c>
      <c r="C20" s="113">
        <v>-12.843673000000001</v>
      </c>
      <c r="D20" s="113">
        <v>7020.5689173480005</v>
      </c>
      <c r="E20" s="113">
        <v>4912.3753155650093</v>
      </c>
      <c r="F20" s="113">
        <v>2108.1936017829912</v>
      </c>
      <c r="G20" s="114">
        <v>69.971185717248758</v>
      </c>
      <c r="J20" s="11"/>
    </row>
    <row r="21" spans="1:14" x14ac:dyDescent="0.2">
      <c r="A21" s="2" t="s">
        <v>23</v>
      </c>
      <c r="B21" s="113">
        <v>973.43641129499997</v>
      </c>
      <c r="C21" s="113">
        <v>0</v>
      </c>
      <c r="D21" s="113">
        <v>973.43641129499997</v>
      </c>
      <c r="E21" s="113">
        <v>746.21383689087997</v>
      </c>
      <c r="F21" s="113">
        <v>227.22257440412</v>
      </c>
      <c r="G21" s="114">
        <v>76.657686956476496</v>
      </c>
      <c r="J21" s="11"/>
    </row>
    <row r="22" spans="1:14" x14ac:dyDescent="0.2">
      <c r="A22" s="2" t="s">
        <v>24</v>
      </c>
      <c r="B22" s="113">
        <v>5956.9376506770004</v>
      </c>
      <c r="C22" s="113">
        <v>0</v>
      </c>
      <c r="D22" s="113">
        <v>5956.9376506770004</v>
      </c>
      <c r="E22" s="113">
        <v>1845.0636408360401</v>
      </c>
      <c r="F22" s="113">
        <v>4111.8740098409598</v>
      </c>
      <c r="G22" s="114">
        <v>30.973358276233597</v>
      </c>
      <c r="J22" s="11"/>
    </row>
    <row r="23" spans="1:14" x14ac:dyDescent="0.2">
      <c r="A23" s="14" t="s">
        <v>25</v>
      </c>
      <c r="B23" s="15">
        <v>511007.13245670398</v>
      </c>
      <c r="C23" s="15">
        <v>2796</v>
      </c>
      <c r="D23" s="15">
        <v>513803.13245670398</v>
      </c>
      <c r="E23" s="15">
        <v>172023.67521643452</v>
      </c>
      <c r="F23" s="15">
        <v>341779.45724026952</v>
      </c>
      <c r="G23" s="115">
        <v>33.480464471658358</v>
      </c>
    </row>
    <row r="24" spans="1:14" x14ac:dyDescent="0.2">
      <c r="A24" s="16" t="s">
        <v>26</v>
      </c>
      <c r="B24" s="17"/>
      <c r="C24" s="17"/>
      <c r="D24" s="17"/>
      <c r="E24" s="18"/>
      <c r="F24" s="17"/>
      <c r="G24" s="17"/>
    </row>
    <row r="25" spans="1:14" x14ac:dyDescent="0.2">
      <c r="A25" s="17"/>
      <c r="B25" s="19"/>
      <c r="C25" s="19"/>
      <c r="D25" s="19"/>
      <c r="E25" s="17"/>
      <c r="F25" s="17"/>
      <c r="G25" s="17"/>
    </row>
    <row r="26" spans="1:14" x14ac:dyDescent="0.2">
      <c r="A26" s="17"/>
      <c r="B26" s="20"/>
      <c r="C26" s="20"/>
      <c r="D26" s="20"/>
      <c r="E26" s="20"/>
      <c r="F26" s="20"/>
      <c r="G26" s="21"/>
    </row>
    <row r="27" spans="1:14" x14ac:dyDescent="0.2">
      <c r="N27" s="11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32" sqref="A32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710937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7" t="s">
        <v>268</v>
      </c>
      <c r="B5"/>
      <c r="C5"/>
      <c r="D5"/>
      <c r="E5"/>
      <c r="F5"/>
      <c r="G5" s="58"/>
    </row>
    <row r="6" spans="1:7" ht="12.75" x14ac:dyDescent="0.2">
      <c r="A6" s="89" t="str">
        <f>+'C1 Total ingresos'!A6</f>
        <v>Acumulado al mes de abril de 2025</v>
      </c>
      <c r="B6" s="89"/>
      <c r="C6" s="89"/>
      <c r="D6" s="89"/>
      <c r="E6" s="89"/>
      <c r="F6" s="89"/>
      <c r="G6" s="89"/>
    </row>
    <row r="7" spans="1:7" x14ac:dyDescent="0.2">
      <c r="A7" s="90" t="s">
        <v>0</v>
      </c>
      <c r="B7" s="90"/>
      <c r="C7" s="90"/>
      <c r="D7" s="90"/>
      <c r="E7" s="90"/>
      <c r="F7" s="90"/>
      <c r="G7" s="90"/>
    </row>
    <row r="8" spans="1:7" ht="12" thickBot="1" x14ac:dyDescent="0.25">
      <c r="A8" s="68"/>
      <c r="B8" s="68"/>
      <c r="C8" s="68"/>
      <c r="D8" s="68"/>
      <c r="E8" s="68"/>
      <c r="F8" s="68"/>
      <c r="G8" s="68"/>
    </row>
    <row r="9" spans="1:7" ht="14.25" customHeight="1" thickBot="1" x14ac:dyDescent="0.25">
      <c r="A9" s="141" t="s">
        <v>1</v>
      </c>
      <c r="B9" s="136" t="s">
        <v>2</v>
      </c>
      <c r="C9" s="136"/>
      <c r="D9" s="136"/>
      <c r="E9" s="137" t="s">
        <v>3</v>
      </c>
      <c r="F9" s="138" t="str">
        <f>+'C1 Total ingresos'!F9</f>
        <v>Aforo menos Recaudo</v>
      </c>
      <c r="G9" s="140" t="s">
        <v>5</v>
      </c>
    </row>
    <row r="10" spans="1:7" ht="12.75" customHeight="1" x14ac:dyDescent="0.2">
      <c r="A10" s="142"/>
      <c r="B10" s="4" t="s">
        <v>6</v>
      </c>
      <c r="C10" s="4" t="s">
        <v>7</v>
      </c>
      <c r="D10" s="4" t="s">
        <v>8</v>
      </c>
      <c r="E10" s="137"/>
      <c r="F10" s="138"/>
      <c r="G10" s="140"/>
    </row>
    <row r="11" spans="1:7" ht="12" thickBot="1" x14ac:dyDescent="0.25">
      <c r="A11" s="143"/>
      <c r="B11" s="74" t="s">
        <v>9</v>
      </c>
      <c r="C11" s="74" t="s">
        <v>10</v>
      </c>
      <c r="D11" s="71" t="s">
        <v>11</v>
      </c>
      <c r="E11" s="74" t="s">
        <v>12</v>
      </c>
      <c r="F11" s="71" t="s">
        <v>13</v>
      </c>
      <c r="G11" s="72" t="s">
        <v>14</v>
      </c>
    </row>
    <row r="12" spans="1:7" x14ac:dyDescent="0.2">
      <c r="A12" s="22" t="s">
        <v>27</v>
      </c>
      <c r="B12" s="8">
        <v>304504.76699999999</v>
      </c>
      <c r="C12" s="8">
        <v>2768.0000000000005</v>
      </c>
      <c r="D12" s="8">
        <v>307272.76699999999</v>
      </c>
      <c r="E12" s="8">
        <v>84703.490248137779</v>
      </c>
      <c r="F12" s="8">
        <v>222569.27675186223</v>
      </c>
      <c r="G12" s="124">
        <v>27.566221072932827</v>
      </c>
    </row>
    <row r="13" spans="1:7" x14ac:dyDescent="0.2">
      <c r="A13" s="23" t="s">
        <v>28</v>
      </c>
      <c r="B13" s="125">
        <v>151447.58299999998</v>
      </c>
      <c r="C13" s="125">
        <v>0</v>
      </c>
      <c r="D13" s="125">
        <v>151447.58299999998</v>
      </c>
      <c r="E13" s="125">
        <v>38643.533311955005</v>
      </c>
      <c r="F13" s="125">
        <v>112804.04968804499</v>
      </c>
      <c r="G13" s="126">
        <v>25.516110951704661</v>
      </c>
    </row>
    <row r="14" spans="1:7" x14ac:dyDescent="0.2">
      <c r="A14" s="24" t="s">
        <v>29</v>
      </c>
      <c r="B14" s="33">
        <v>147639.05499999999</v>
      </c>
      <c r="C14" s="33">
        <v>0</v>
      </c>
      <c r="D14" s="33">
        <v>147639.05499999999</v>
      </c>
      <c r="E14" s="33">
        <v>38361.923258819603</v>
      </c>
      <c r="F14" s="33">
        <v>109277.13174118039</v>
      </c>
      <c r="G14" s="127">
        <v>25.983587648146084</v>
      </c>
    </row>
    <row r="15" spans="1:7" x14ac:dyDescent="0.2">
      <c r="A15" s="24" t="s">
        <v>30</v>
      </c>
      <c r="B15" s="33">
        <v>1409.421</v>
      </c>
      <c r="C15" s="33">
        <v>0</v>
      </c>
      <c r="D15" s="33">
        <v>1409.421</v>
      </c>
      <c r="E15" s="33">
        <v>30.9351817334</v>
      </c>
      <c r="F15" s="33">
        <v>1378.4858182666001</v>
      </c>
      <c r="G15" s="127">
        <v>2.1948858242781961</v>
      </c>
    </row>
    <row r="16" spans="1:7" x14ac:dyDescent="0.2">
      <c r="A16" s="24" t="s">
        <v>31</v>
      </c>
      <c r="B16" s="33">
        <v>0</v>
      </c>
      <c r="C16" s="33">
        <v>0</v>
      </c>
      <c r="D16" s="33">
        <v>0</v>
      </c>
      <c r="E16" s="33">
        <v>5.8014008400000003</v>
      </c>
      <c r="F16" s="33">
        <v>-5.8014008400000003</v>
      </c>
      <c r="G16" s="127">
        <v>0</v>
      </c>
    </row>
    <row r="17" spans="1:7" x14ac:dyDescent="0.2">
      <c r="A17" s="24" t="s">
        <v>32</v>
      </c>
      <c r="B17" s="33">
        <v>0</v>
      </c>
      <c r="C17" s="33">
        <v>0</v>
      </c>
      <c r="D17" s="33">
        <v>0</v>
      </c>
      <c r="E17" s="33">
        <v>0.43825001200000002</v>
      </c>
      <c r="F17" s="33">
        <v>-0.43825001200000002</v>
      </c>
      <c r="G17" s="127">
        <v>0</v>
      </c>
    </row>
    <row r="18" spans="1:7" x14ac:dyDescent="0.2">
      <c r="A18" s="24" t="s">
        <v>33</v>
      </c>
      <c r="B18" s="33">
        <v>2399.107</v>
      </c>
      <c r="C18" s="33">
        <v>0</v>
      </c>
      <c r="D18" s="33">
        <v>2399.107</v>
      </c>
      <c r="E18" s="33">
        <v>244.43522055</v>
      </c>
      <c r="F18" s="33">
        <v>2154.67177945</v>
      </c>
      <c r="G18" s="127">
        <v>10.188591861471789</v>
      </c>
    </row>
    <row r="19" spans="1:7" x14ac:dyDescent="0.2">
      <c r="A19" s="23" t="s">
        <v>34</v>
      </c>
      <c r="B19" s="125">
        <v>106200.56213397684</v>
      </c>
      <c r="C19" s="125">
        <v>2553.0725751060327</v>
      </c>
      <c r="D19" s="125">
        <v>108753.63470908288</v>
      </c>
      <c r="E19" s="125">
        <v>32122.854887298774</v>
      </c>
      <c r="F19" s="125">
        <v>76630.779821784105</v>
      </c>
      <c r="G19" s="126">
        <v>29.537270154903556</v>
      </c>
    </row>
    <row r="20" spans="1:7" x14ac:dyDescent="0.2">
      <c r="A20" s="24" t="s">
        <v>35</v>
      </c>
      <c r="B20" s="33">
        <v>77105.008133976851</v>
      </c>
      <c r="C20" s="33">
        <v>399.29549510603249</v>
      </c>
      <c r="D20" s="33">
        <v>77504.30362908289</v>
      </c>
      <c r="E20" s="33">
        <v>23864.111629231604</v>
      </c>
      <c r="F20" s="33">
        <v>53640.191999851289</v>
      </c>
      <c r="G20" s="127">
        <v>30.790692273605281</v>
      </c>
    </row>
    <row r="21" spans="1:7" x14ac:dyDescent="0.2">
      <c r="A21" s="24" t="s">
        <v>36</v>
      </c>
      <c r="B21" s="33">
        <v>234.93199999999999</v>
      </c>
      <c r="C21" s="33">
        <v>1100.20208</v>
      </c>
      <c r="D21" s="33">
        <v>1335.13408</v>
      </c>
      <c r="E21" s="33">
        <v>145.77593100000001</v>
      </c>
      <c r="F21" s="33">
        <v>1189.3581490000001</v>
      </c>
      <c r="G21" s="127">
        <v>10.918448804782214</v>
      </c>
    </row>
    <row r="22" spans="1:7" x14ac:dyDescent="0.2">
      <c r="A22" s="24" t="s">
        <v>37</v>
      </c>
      <c r="B22" s="33">
        <v>600.10199999999998</v>
      </c>
      <c r="C22" s="33">
        <v>0</v>
      </c>
      <c r="D22" s="33">
        <v>600.10199999999998</v>
      </c>
      <c r="E22" s="33">
        <v>228.434472</v>
      </c>
      <c r="F22" s="33">
        <v>371.66752799999995</v>
      </c>
      <c r="G22" s="127">
        <v>38.065940790065689</v>
      </c>
    </row>
    <row r="23" spans="1:7" x14ac:dyDescent="0.2">
      <c r="A23" s="24" t="s">
        <v>38</v>
      </c>
      <c r="B23" s="33">
        <v>94.91</v>
      </c>
      <c r="C23" s="33">
        <v>0</v>
      </c>
      <c r="D23" s="33">
        <v>94.91</v>
      </c>
      <c r="E23" s="33">
        <v>33.971371459239997</v>
      </c>
      <c r="F23" s="33">
        <v>60.93862854076</v>
      </c>
      <c r="G23" s="127">
        <v>35.793247770772311</v>
      </c>
    </row>
    <row r="24" spans="1:7" x14ac:dyDescent="0.2">
      <c r="A24" s="24" t="s">
        <v>39</v>
      </c>
      <c r="B24" s="33">
        <v>15851.848</v>
      </c>
      <c r="C24" s="33">
        <v>0</v>
      </c>
      <c r="D24" s="33">
        <v>15851.848</v>
      </c>
      <c r="E24" s="33">
        <v>4316.784995</v>
      </c>
      <c r="F24" s="33">
        <v>11535.063005</v>
      </c>
      <c r="G24" s="127">
        <v>27.232061492136438</v>
      </c>
    </row>
    <row r="25" spans="1:7" x14ac:dyDescent="0.2">
      <c r="A25" s="24" t="s">
        <v>40</v>
      </c>
      <c r="B25" s="33">
        <v>371.22</v>
      </c>
      <c r="C25" s="33">
        <v>0</v>
      </c>
      <c r="D25" s="33">
        <v>371.22</v>
      </c>
      <c r="E25" s="33">
        <v>200.59913415092998</v>
      </c>
      <c r="F25" s="33">
        <v>170.62086584907004</v>
      </c>
      <c r="G25" s="127">
        <v>54.037803499523186</v>
      </c>
    </row>
    <row r="26" spans="1:7" x14ac:dyDescent="0.2">
      <c r="A26" s="24" t="s">
        <v>41</v>
      </c>
      <c r="B26" s="33">
        <v>4365.9269999999997</v>
      </c>
      <c r="C26" s="33">
        <v>0</v>
      </c>
      <c r="D26" s="33">
        <v>4365.9269999999997</v>
      </c>
      <c r="E26" s="33">
        <v>1296.931917549</v>
      </c>
      <c r="F26" s="33">
        <v>3068.9950824509997</v>
      </c>
      <c r="G26" s="127">
        <v>29.705762774984557</v>
      </c>
    </row>
    <row r="27" spans="1:7" x14ac:dyDescent="0.2">
      <c r="A27" s="24" t="s">
        <v>42</v>
      </c>
      <c r="B27" s="33">
        <v>2642.7150000000001</v>
      </c>
      <c r="C27" s="33">
        <v>0</v>
      </c>
      <c r="D27" s="33">
        <v>2642.7150000000001</v>
      </c>
      <c r="E27" s="33">
        <v>917.48226899999997</v>
      </c>
      <c r="F27" s="33">
        <v>1725.2327310000001</v>
      </c>
      <c r="G27" s="127">
        <v>34.717412547323491</v>
      </c>
    </row>
    <row r="28" spans="1:7" x14ac:dyDescent="0.2">
      <c r="A28" s="24" t="s">
        <v>43</v>
      </c>
      <c r="B28" s="33">
        <v>744.75</v>
      </c>
      <c r="C28" s="33">
        <v>0</v>
      </c>
      <c r="D28" s="33">
        <v>744.75</v>
      </c>
      <c r="E28" s="33">
        <v>214.83803400000002</v>
      </c>
      <c r="F28" s="33">
        <v>529.91196600000001</v>
      </c>
      <c r="G28" s="127">
        <v>28.847000201409873</v>
      </c>
    </row>
    <row r="29" spans="1:7" x14ac:dyDescent="0.2">
      <c r="A29" s="24" t="s">
        <v>44</v>
      </c>
      <c r="B29" s="33">
        <v>2334</v>
      </c>
      <c r="C29" s="33">
        <v>0</v>
      </c>
      <c r="D29" s="33">
        <v>2334</v>
      </c>
      <c r="E29" s="33">
        <v>683.52720295099994</v>
      </c>
      <c r="F29" s="33">
        <v>1650.4727970490001</v>
      </c>
      <c r="G29" s="127">
        <v>29.28565565342759</v>
      </c>
    </row>
    <row r="30" spans="1:7" x14ac:dyDescent="0.2">
      <c r="A30" s="24" t="s">
        <v>45</v>
      </c>
      <c r="B30" s="33">
        <v>67.150000000000006</v>
      </c>
      <c r="C30" s="33">
        <v>0</v>
      </c>
      <c r="D30" s="33">
        <v>67.150000000000006</v>
      </c>
      <c r="E30" s="33">
        <v>76.154338956999993</v>
      </c>
      <c r="F30" s="33">
        <v>-9.0043389569999874</v>
      </c>
      <c r="G30" s="127">
        <v>113.40929107520475</v>
      </c>
    </row>
    <row r="31" spans="1:7" x14ac:dyDescent="0.2">
      <c r="A31" s="24" t="s">
        <v>46</v>
      </c>
      <c r="B31" s="33">
        <v>1788</v>
      </c>
      <c r="C31" s="33">
        <v>0</v>
      </c>
      <c r="D31" s="33">
        <v>1788</v>
      </c>
      <c r="E31" s="33">
        <v>144.24359200000001</v>
      </c>
      <c r="F31" s="33">
        <v>1643.756408</v>
      </c>
      <c r="G31" s="127">
        <v>8.067314988814319</v>
      </c>
    </row>
    <row r="32" spans="1:7" x14ac:dyDescent="0.2">
      <c r="A32" s="24" t="s">
        <v>461</v>
      </c>
      <c r="B32" s="33">
        <v>0</v>
      </c>
      <c r="C32" s="33">
        <v>1053.575</v>
      </c>
      <c r="D32" s="33">
        <v>1053.575</v>
      </c>
      <c r="E32" s="33">
        <v>0</v>
      </c>
      <c r="F32" s="33">
        <v>1053.575</v>
      </c>
      <c r="G32" s="127">
        <v>0</v>
      </c>
    </row>
    <row r="33" spans="1:7" x14ac:dyDescent="0.2">
      <c r="A33" s="23" t="s">
        <v>47</v>
      </c>
      <c r="B33" s="125">
        <v>46856.621866023153</v>
      </c>
      <c r="C33" s="125">
        <v>214.92742489396758</v>
      </c>
      <c r="D33" s="125">
        <v>47071.549290917123</v>
      </c>
      <c r="E33" s="125">
        <v>13937.102048884</v>
      </c>
      <c r="F33" s="125">
        <v>33134.447242033122</v>
      </c>
      <c r="G33" s="126">
        <v>29.608335095894727</v>
      </c>
    </row>
    <row r="34" spans="1:7" x14ac:dyDescent="0.2">
      <c r="A34" s="24" t="s">
        <v>48</v>
      </c>
      <c r="B34" s="33">
        <v>5353.5720000000001</v>
      </c>
      <c r="C34" s="33">
        <v>0</v>
      </c>
      <c r="D34" s="33">
        <v>5353.5720000000001</v>
      </c>
      <c r="E34" s="33">
        <v>1967.7396283118492</v>
      </c>
      <c r="F34" s="33">
        <v>3385.8323716881509</v>
      </c>
      <c r="G34" s="127">
        <v>36.755639567598031</v>
      </c>
    </row>
    <row r="35" spans="1:7" x14ac:dyDescent="0.2">
      <c r="A35" s="24" t="s">
        <v>49</v>
      </c>
      <c r="B35" s="33">
        <v>41503.049866023153</v>
      </c>
      <c r="C35" s="33">
        <v>214.92742489396758</v>
      </c>
      <c r="D35" s="33">
        <v>41717.977290917122</v>
      </c>
      <c r="E35" s="33">
        <v>11969.362420572152</v>
      </c>
      <c r="F35" s="33">
        <v>29748.614870344973</v>
      </c>
      <c r="G35" s="127">
        <v>28.69113796458711</v>
      </c>
    </row>
    <row r="36" spans="1:7" x14ac:dyDescent="0.2">
      <c r="A36" s="22" t="s">
        <v>50</v>
      </c>
      <c r="B36" s="8">
        <v>1273.1600000000001</v>
      </c>
      <c r="C36" s="8">
        <v>0</v>
      </c>
      <c r="D36" s="8">
        <v>1273.1600000000001</v>
      </c>
      <c r="E36" s="8">
        <v>188.77756827918998</v>
      </c>
      <c r="F36" s="8">
        <v>1084.38243172081</v>
      </c>
      <c r="G36" s="124">
        <v>14.827481878097801</v>
      </c>
    </row>
    <row r="37" spans="1:7" x14ac:dyDescent="0.2">
      <c r="A37" s="24" t="s">
        <v>51</v>
      </c>
      <c r="B37" s="33">
        <v>1273.1600000000001</v>
      </c>
      <c r="C37" s="33">
        <v>0</v>
      </c>
      <c r="D37" s="33">
        <v>1273.1600000000001</v>
      </c>
      <c r="E37" s="33">
        <v>188.77756827918998</v>
      </c>
      <c r="F37" s="33">
        <v>1084.38243172081</v>
      </c>
      <c r="G37" s="127">
        <v>14.827481878097801</v>
      </c>
    </row>
    <row r="38" spans="1:7" x14ac:dyDescent="0.2">
      <c r="A38" s="14" t="s">
        <v>52</v>
      </c>
      <c r="B38" s="63">
        <v>305777.92699999997</v>
      </c>
      <c r="C38" s="63">
        <v>2768.0000000000005</v>
      </c>
      <c r="D38" s="63">
        <v>308545.92699999997</v>
      </c>
      <c r="E38" s="63">
        <v>84892.267816416963</v>
      </c>
      <c r="F38" s="63">
        <v>223653.65918358305</v>
      </c>
      <c r="G38" s="128">
        <v>27.513656926807194</v>
      </c>
    </row>
    <row r="39" spans="1:7" x14ac:dyDescent="0.2">
      <c r="A39" s="25" t="str">
        <f>+'C1 Total ingresos'!A24</f>
        <v>Fuente: Ministerio de Hacienda y Crédito Público. Ejecución de ingresos y gastos de las entidades del Presupuesto General de la Nación.</v>
      </c>
      <c r="B39" s="25"/>
      <c r="C39" s="25"/>
      <c r="D39" s="25"/>
      <c r="E39" s="25"/>
      <c r="F39" s="25"/>
      <c r="G39" s="26"/>
    </row>
    <row r="40" spans="1:7" hidden="1" x14ac:dyDescent="0.2">
      <c r="A40" s="27" t="s">
        <v>53</v>
      </c>
      <c r="B40" s="28"/>
      <c r="C40" s="28"/>
      <c r="D40" s="28"/>
      <c r="E40" s="28"/>
      <c r="F40" s="29"/>
      <c r="G40" s="30"/>
    </row>
    <row r="41" spans="1:7" ht="26.25" customHeight="1" x14ac:dyDescent="0.2">
      <c r="A41" s="139" t="s">
        <v>54</v>
      </c>
      <c r="B41" s="139"/>
      <c r="C41" s="139"/>
      <c r="D41" s="139"/>
      <c r="E41" s="139"/>
      <c r="F41" s="139"/>
      <c r="G41" s="139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4" activePane="bottomRight" state="frozen"/>
      <selection pane="topRight" activeCell="B1" sqref="B1"/>
      <selection pane="bottomLeft" activeCell="A12" sqref="A12"/>
      <selection pane="bottomRight" activeCell="B39" sqref="B39:B40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7" t="s">
        <v>269</v>
      </c>
      <c r="B5" s="19"/>
      <c r="C5" s="19"/>
      <c r="D5" s="19"/>
      <c r="E5" s="19"/>
      <c r="F5" s="19"/>
    </row>
    <row r="6" spans="1:7" ht="12.75" x14ac:dyDescent="0.2">
      <c r="A6" s="57" t="str">
        <f>+'C1 Total ingresos'!A6</f>
        <v>Acumulado al mes de abril de 2025</v>
      </c>
    </row>
    <row r="7" spans="1:7" x14ac:dyDescent="0.2">
      <c r="A7" s="1" t="s">
        <v>0</v>
      </c>
      <c r="B7" s="12"/>
      <c r="C7" s="12"/>
      <c r="D7" s="12"/>
      <c r="E7" s="12"/>
      <c r="F7" s="12"/>
    </row>
    <row r="8" spans="1:7" ht="12" thickBot="1" x14ac:dyDescent="0.25">
      <c r="A8" s="75"/>
      <c r="B8" s="76"/>
      <c r="C8" s="76"/>
      <c r="D8" s="76"/>
      <c r="E8" s="76"/>
      <c r="F8" s="76"/>
      <c r="G8" s="77"/>
    </row>
    <row r="9" spans="1:7" ht="15" customHeight="1" thickBot="1" x14ac:dyDescent="0.25">
      <c r="A9" s="146" t="s">
        <v>1</v>
      </c>
      <c r="B9" s="144" t="s">
        <v>2</v>
      </c>
      <c r="C9" s="144"/>
      <c r="D9" s="144"/>
      <c r="E9" s="145" t="s">
        <v>3</v>
      </c>
      <c r="F9" s="138" t="str">
        <f>+'C1 Total ingresos'!F9</f>
        <v>Aforo menos Recaudo</v>
      </c>
      <c r="G9" s="138" t="s">
        <v>5</v>
      </c>
    </row>
    <row r="10" spans="1:7" ht="12.75" customHeight="1" x14ac:dyDescent="0.2">
      <c r="A10" s="147"/>
      <c r="B10" s="4" t="s">
        <v>6</v>
      </c>
      <c r="C10" s="4" t="s">
        <v>7</v>
      </c>
      <c r="D10" s="4" t="s">
        <v>8</v>
      </c>
      <c r="E10" s="145"/>
      <c r="F10" s="138"/>
      <c r="G10" s="138"/>
    </row>
    <row r="11" spans="1:7" ht="12" thickBot="1" x14ac:dyDescent="0.25">
      <c r="A11" s="148"/>
      <c r="B11" s="74" t="s">
        <v>9</v>
      </c>
      <c r="C11" s="74" t="s">
        <v>10</v>
      </c>
      <c r="D11" s="71" t="s">
        <v>11</v>
      </c>
      <c r="E11" s="74" t="s">
        <v>12</v>
      </c>
      <c r="F11" s="71" t="s">
        <v>13</v>
      </c>
      <c r="G11" s="72" t="s">
        <v>14</v>
      </c>
    </row>
    <row r="12" spans="1:7" x14ac:dyDescent="0.2">
      <c r="A12" s="32" t="s">
        <v>55</v>
      </c>
      <c r="B12" s="33">
        <v>60250</v>
      </c>
      <c r="C12" s="33">
        <v>0</v>
      </c>
      <c r="D12" s="33">
        <v>60250</v>
      </c>
      <c r="E12" s="33">
        <v>34047.956535676705</v>
      </c>
      <c r="F12" s="33">
        <v>26202.043464323295</v>
      </c>
      <c r="G12" s="41">
        <v>56.511131179546403</v>
      </c>
    </row>
    <row r="13" spans="1:7" x14ac:dyDescent="0.2">
      <c r="A13" s="35" t="s">
        <v>56</v>
      </c>
      <c r="B13" s="33">
        <v>29280.097362504999</v>
      </c>
      <c r="C13" s="33">
        <v>0</v>
      </c>
      <c r="D13" s="33">
        <v>29280.097362504999</v>
      </c>
      <c r="E13" s="33">
        <v>96.344800000000006</v>
      </c>
      <c r="F13" s="33">
        <v>29183.752562505</v>
      </c>
      <c r="G13" s="41">
        <v>0.32904535393852741</v>
      </c>
    </row>
    <row r="14" spans="1:7" x14ac:dyDescent="0.2">
      <c r="A14" s="32" t="s">
        <v>57</v>
      </c>
      <c r="B14" s="33">
        <v>37962</v>
      </c>
      <c r="C14" s="33">
        <v>0</v>
      </c>
      <c r="D14" s="33">
        <v>37962</v>
      </c>
      <c r="E14" s="33">
        <v>14730.8348509895</v>
      </c>
      <c r="F14" s="33">
        <v>23231.1651490105</v>
      </c>
      <c r="G14" s="41">
        <v>38.804159030055061</v>
      </c>
    </row>
    <row r="15" spans="1:7" ht="13.5" customHeight="1" x14ac:dyDescent="0.2">
      <c r="A15" s="32" t="s">
        <v>58</v>
      </c>
      <c r="B15" s="33">
        <v>16522.815999999999</v>
      </c>
      <c r="C15" s="33">
        <v>0</v>
      </c>
      <c r="D15" s="33">
        <v>16522.815999999999</v>
      </c>
      <c r="E15" s="33">
        <v>14534.094121608801</v>
      </c>
      <c r="F15" s="33">
        <v>1988.7218783911976</v>
      </c>
      <c r="G15" s="41">
        <v>87.963783665016919</v>
      </c>
    </row>
    <row r="16" spans="1:7" x14ac:dyDescent="0.2">
      <c r="A16" s="32" t="s">
        <v>59</v>
      </c>
      <c r="B16" s="33">
        <v>8696.107</v>
      </c>
      <c r="C16" s="33">
        <v>0</v>
      </c>
      <c r="D16" s="33">
        <v>8696.107</v>
      </c>
      <c r="E16" s="33">
        <v>0</v>
      </c>
      <c r="F16" s="33">
        <v>8696.107</v>
      </c>
      <c r="G16" s="41">
        <v>0</v>
      </c>
    </row>
    <row r="17" spans="1:7" x14ac:dyDescent="0.2">
      <c r="A17" s="32" t="s">
        <v>60</v>
      </c>
      <c r="B17" s="33">
        <v>3003.164961082</v>
      </c>
      <c r="C17" s="33">
        <v>0</v>
      </c>
      <c r="D17" s="33">
        <v>3003.164961082</v>
      </c>
      <c r="E17" s="33">
        <v>2032.0462299999999</v>
      </c>
      <c r="F17" s="33">
        <v>971.11873108200007</v>
      </c>
      <c r="G17" s="41">
        <v>67.663490228917723</v>
      </c>
    </row>
    <row r="18" spans="1:7" x14ac:dyDescent="0.2">
      <c r="A18" s="32" t="s">
        <v>61</v>
      </c>
      <c r="B18" s="33">
        <v>0</v>
      </c>
      <c r="C18" s="33">
        <v>0</v>
      </c>
      <c r="D18" s="33">
        <v>0</v>
      </c>
      <c r="E18" s="33">
        <v>515.91246508731001</v>
      </c>
      <c r="F18" s="33">
        <v>-515.91246508731001</v>
      </c>
      <c r="G18" s="41">
        <v>0</v>
      </c>
    </row>
    <row r="19" spans="1:7" x14ac:dyDescent="0.2">
      <c r="A19" s="32" t="s">
        <v>62</v>
      </c>
      <c r="B19" s="33">
        <v>0</v>
      </c>
      <c r="C19" s="33">
        <v>0</v>
      </c>
      <c r="D19" s="33">
        <v>0</v>
      </c>
      <c r="E19" s="33">
        <v>276.51869910134002</v>
      </c>
      <c r="F19" s="33">
        <v>-276.51869910134002</v>
      </c>
      <c r="G19" s="41">
        <v>0</v>
      </c>
    </row>
    <row r="20" spans="1:7" x14ac:dyDescent="0.2">
      <c r="A20" s="32" t="s">
        <v>63</v>
      </c>
      <c r="B20" s="33">
        <v>0</v>
      </c>
      <c r="C20" s="33">
        <v>0</v>
      </c>
      <c r="D20" s="33">
        <v>0</v>
      </c>
      <c r="E20" s="33">
        <v>249.36757203041</v>
      </c>
      <c r="F20" s="33">
        <v>-249.36757203041</v>
      </c>
      <c r="G20" s="41">
        <v>0</v>
      </c>
    </row>
    <row r="21" spans="1:7" x14ac:dyDescent="0.2">
      <c r="A21" s="35" t="s">
        <v>64</v>
      </c>
      <c r="B21" s="33">
        <v>55.394526000999996</v>
      </c>
      <c r="C21" s="33">
        <v>12.843673000000001</v>
      </c>
      <c r="D21" s="33">
        <v>68.238199000999998</v>
      </c>
      <c r="E21" s="33">
        <v>17.731957993000002</v>
      </c>
      <c r="F21" s="33">
        <v>50.506241007999996</v>
      </c>
      <c r="G21" s="41">
        <v>25.985383923658578</v>
      </c>
    </row>
    <row r="22" spans="1:7" x14ac:dyDescent="0.2">
      <c r="A22" s="32" t="s">
        <v>65</v>
      </c>
      <c r="B22" s="33">
        <v>0</v>
      </c>
      <c r="C22" s="33">
        <v>0</v>
      </c>
      <c r="D22" s="33">
        <v>0</v>
      </c>
      <c r="E22" s="33">
        <v>1.2269950409999999</v>
      </c>
      <c r="F22" s="33">
        <v>-1.2269950409999999</v>
      </c>
      <c r="G22" s="41">
        <v>0</v>
      </c>
    </row>
    <row r="23" spans="1:7" x14ac:dyDescent="0.2">
      <c r="A23" s="14" t="s">
        <v>66</v>
      </c>
      <c r="B23" s="63">
        <v>155769.57984958799</v>
      </c>
      <c r="C23" s="63">
        <v>12.843673000000001</v>
      </c>
      <c r="D23" s="63">
        <v>155782.42352258798</v>
      </c>
      <c r="E23" s="63">
        <v>66502.034227528085</v>
      </c>
      <c r="F23" s="63">
        <v>89280.389295059911</v>
      </c>
      <c r="G23" s="116">
        <v>42.68904843291611</v>
      </c>
    </row>
    <row r="24" spans="1:7" x14ac:dyDescent="0.2">
      <c r="A24" s="16" t="str">
        <f>+'C1 Total ingresos'!A24</f>
        <v>Fuente: Ministerio de Hacienda y Crédito Público. Ejecución de ingresos y gastos de las entidades del Presupuesto General de la Nación.</v>
      </c>
      <c r="B24" s="17"/>
      <c r="C24" s="17"/>
      <c r="D24" s="17"/>
      <c r="E24" s="17"/>
      <c r="F24" s="17"/>
      <c r="G24" s="17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2"/>
  <sheetViews>
    <sheetView showGridLines="0" workbookViewId="0">
      <pane xSplit="1" ySplit="11" topLeftCell="B37" activePane="bottomRight" state="frozen"/>
      <selection pane="topRight" activeCell="B1" sqref="B1"/>
      <selection pane="bottomLeft" activeCell="A12" sqref="A12"/>
      <selection pane="bottomRight" activeCell="K21" sqref="A21:K21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7" t="s">
        <v>270</v>
      </c>
    </row>
    <row r="6" spans="1:7" ht="12.75" x14ac:dyDescent="0.2">
      <c r="A6" s="57" t="str">
        <f>+'C1 Total ingresos'!A6</f>
        <v>Acumulado al mes de abril de 2025</v>
      </c>
    </row>
    <row r="7" spans="1:7" x14ac:dyDescent="0.2">
      <c r="A7" s="1" t="s">
        <v>0</v>
      </c>
      <c r="B7" s="31"/>
      <c r="C7" s="31"/>
      <c r="D7" s="31"/>
      <c r="E7" s="31"/>
      <c r="F7" s="31"/>
      <c r="G7" s="31"/>
    </row>
    <row r="8" spans="1:7" ht="12" thickBot="1" x14ac:dyDescent="0.25">
      <c r="A8" s="78"/>
      <c r="B8" s="75"/>
      <c r="C8" s="75"/>
      <c r="D8" s="75"/>
      <c r="E8" s="75"/>
      <c r="F8" s="75"/>
      <c r="G8" s="75"/>
    </row>
    <row r="9" spans="1:7" ht="12" thickBot="1" x14ac:dyDescent="0.25">
      <c r="A9" s="141" t="s">
        <v>1</v>
      </c>
      <c r="B9" s="144" t="s">
        <v>2</v>
      </c>
      <c r="C9" s="144"/>
      <c r="D9" s="144"/>
      <c r="E9" s="137" t="s">
        <v>3</v>
      </c>
      <c r="F9" s="138" t="str">
        <f>+'C1 Total ingresos'!F9</f>
        <v>Aforo menos Recaudo</v>
      </c>
      <c r="G9" s="138" t="s">
        <v>5</v>
      </c>
    </row>
    <row r="10" spans="1:7" ht="12.75" customHeight="1" x14ac:dyDescent="0.2">
      <c r="A10" s="142"/>
      <c r="B10" s="4" t="s">
        <v>6</v>
      </c>
      <c r="C10" s="4" t="s">
        <v>7</v>
      </c>
      <c r="D10" s="4" t="s">
        <v>8</v>
      </c>
      <c r="E10" s="137"/>
      <c r="F10" s="138"/>
      <c r="G10" s="138"/>
    </row>
    <row r="11" spans="1:7" ht="12" thickBot="1" x14ac:dyDescent="0.25">
      <c r="A11" s="143"/>
      <c r="B11" s="70" t="s">
        <v>9</v>
      </c>
      <c r="C11" s="70" t="s">
        <v>10</v>
      </c>
      <c r="D11" s="71" t="s">
        <v>11</v>
      </c>
      <c r="E11" s="70" t="s">
        <v>12</v>
      </c>
      <c r="F11" s="71" t="s">
        <v>13</v>
      </c>
      <c r="G11" s="72" t="s">
        <v>14</v>
      </c>
    </row>
    <row r="12" spans="1:7" ht="15" customHeight="1" x14ac:dyDescent="0.2">
      <c r="A12" s="2" t="s">
        <v>67</v>
      </c>
      <c r="B12" s="56">
        <v>3119.3502880000001</v>
      </c>
      <c r="C12" s="56">
        <v>0</v>
      </c>
      <c r="D12" s="56">
        <v>3119.3502880000001</v>
      </c>
      <c r="E12" s="56">
        <v>1134.0384150953998</v>
      </c>
      <c r="F12" s="56">
        <v>1985.3118729046002</v>
      </c>
      <c r="G12" s="117">
        <v>36.354955692472068</v>
      </c>
    </row>
    <row r="13" spans="1:7" ht="15" customHeight="1" x14ac:dyDescent="0.2">
      <c r="A13" s="2" t="s">
        <v>71</v>
      </c>
      <c r="B13" s="56">
        <v>2349.2878641120001</v>
      </c>
      <c r="C13" s="56">
        <v>0</v>
      </c>
      <c r="D13" s="56">
        <v>2349.2878641120001</v>
      </c>
      <c r="E13" s="56">
        <v>1586.2167020806899</v>
      </c>
      <c r="F13" s="56">
        <v>763.07116203131022</v>
      </c>
      <c r="G13" s="117">
        <v>67.519043805228137</v>
      </c>
    </row>
    <row r="14" spans="1:7" ht="15" customHeight="1" x14ac:dyDescent="0.2">
      <c r="A14" s="2" t="s">
        <v>68</v>
      </c>
      <c r="B14" s="56">
        <v>1660.6179999999999</v>
      </c>
      <c r="C14" s="56">
        <v>0</v>
      </c>
      <c r="D14" s="56">
        <v>1660.6179999999999</v>
      </c>
      <c r="E14" s="56">
        <v>472.75912673969003</v>
      </c>
      <c r="F14" s="56">
        <v>1187.8588732603098</v>
      </c>
      <c r="G14" s="117">
        <v>28.468866815829415</v>
      </c>
    </row>
    <row r="15" spans="1:7" ht="15" customHeight="1" x14ac:dyDescent="0.2">
      <c r="A15" s="2" t="s">
        <v>69</v>
      </c>
      <c r="B15" s="56">
        <v>1542.617</v>
      </c>
      <c r="C15" s="56">
        <v>0</v>
      </c>
      <c r="D15" s="56">
        <v>1542.617</v>
      </c>
      <c r="E15" s="56">
        <v>523.13902220116995</v>
      </c>
      <c r="F15" s="56">
        <v>1019.47797779883</v>
      </c>
      <c r="G15" s="117">
        <v>33.912437254429967</v>
      </c>
    </row>
    <row r="16" spans="1:7" ht="15" customHeight="1" x14ac:dyDescent="0.2">
      <c r="A16" s="2" t="s">
        <v>70</v>
      </c>
      <c r="B16" s="56">
        <v>1332.93</v>
      </c>
      <c r="C16" s="56">
        <v>0</v>
      </c>
      <c r="D16" s="56">
        <v>1332.93</v>
      </c>
      <c r="E16" s="56">
        <v>11.982680543000001</v>
      </c>
      <c r="F16" s="56">
        <v>1320.947319457</v>
      </c>
      <c r="G16" s="117">
        <v>0.89897298005146564</v>
      </c>
    </row>
    <row r="17" spans="1:7" ht="15" customHeight="1" x14ac:dyDescent="0.2">
      <c r="A17" s="2" t="s">
        <v>72</v>
      </c>
      <c r="B17" s="56">
        <v>1249.8607350000002</v>
      </c>
      <c r="C17" s="56">
        <v>0</v>
      </c>
      <c r="D17" s="56">
        <v>1249.8607350000002</v>
      </c>
      <c r="E17" s="56">
        <v>0</v>
      </c>
      <c r="F17" s="56">
        <v>1249.8607350000002</v>
      </c>
      <c r="G17" s="117">
        <v>0</v>
      </c>
    </row>
    <row r="18" spans="1:7" ht="15" customHeight="1" x14ac:dyDescent="0.2">
      <c r="A18" s="2" t="s">
        <v>311</v>
      </c>
      <c r="B18" s="56">
        <v>1185.2861993040001</v>
      </c>
      <c r="C18" s="56">
        <v>0</v>
      </c>
      <c r="D18" s="56">
        <v>1185.2861993040001</v>
      </c>
      <c r="E18" s="56">
        <v>364.43538480562</v>
      </c>
      <c r="F18" s="56">
        <v>820.85081449838003</v>
      </c>
      <c r="G18" s="117">
        <v>30.746615038597124</v>
      </c>
    </row>
    <row r="19" spans="1:7" ht="15" customHeight="1" x14ac:dyDescent="0.2">
      <c r="A19" s="2" t="s">
        <v>312</v>
      </c>
      <c r="B19" s="56">
        <v>818.91449999999998</v>
      </c>
      <c r="C19" s="56">
        <v>0</v>
      </c>
      <c r="D19" s="56">
        <v>818.91449999999998</v>
      </c>
      <c r="E19" s="56">
        <v>164.23292225161001</v>
      </c>
      <c r="F19" s="56">
        <v>654.68157774838994</v>
      </c>
      <c r="G19" s="117">
        <v>20.054953508774119</v>
      </c>
    </row>
    <row r="20" spans="1:7" ht="15" customHeight="1" x14ac:dyDescent="0.2">
      <c r="A20" s="2" t="s">
        <v>73</v>
      </c>
      <c r="B20" s="56">
        <v>727.00004520000005</v>
      </c>
      <c r="C20" s="56">
        <v>0</v>
      </c>
      <c r="D20" s="56">
        <v>727.00004520000005</v>
      </c>
      <c r="E20" s="56">
        <v>246.92401446097</v>
      </c>
      <c r="F20" s="56">
        <v>480.07603073903005</v>
      </c>
      <c r="G20" s="117">
        <v>33.964786672474055</v>
      </c>
    </row>
    <row r="21" spans="1:7" ht="15" customHeight="1" x14ac:dyDescent="0.2">
      <c r="A21" s="2" t="s">
        <v>74</v>
      </c>
      <c r="B21" s="56">
        <v>527.58413516999997</v>
      </c>
      <c r="C21" s="56">
        <v>0</v>
      </c>
      <c r="D21" s="56">
        <v>527.58413516999997</v>
      </c>
      <c r="E21" s="56">
        <v>210.86340086894</v>
      </c>
      <c r="F21" s="56">
        <v>316.72073430105996</v>
      </c>
      <c r="G21" s="117">
        <v>39.967729659079851</v>
      </c>
    </row>
    <row r="22" spans="1:7" ht="15" customHeight="1" x14ac:dyDescent="0.2">
      <c r="A22" s="2" t="s">
        <v>75</v>
      </c>
      <c r="B22" s="56">
        <v>498.459</v>
      </c>
      <c r="C22" s="56">
        <v>0</v>
      </c>
      <c r="D22" s="56">
        <v>498.459</v>
      </c>
      <c r="E22" s="56">
        <v>154.54049584046001</v>
      </c>
      <c r="F22" s="56">
        <v>343.91850415954002</v>
      </c>
      <c r="G22" s="117">
        <v>31.003652424865436</v>
      </c>
    </row>
    <row r="23" spans="1:7" ht="15" customHeight="1" x14ac:dyDescent="0.2">
      <c r="A23" s="2" t="s">
        <v>76</v>
      </c>
      <c r="B23" s="56">
        <v>378.58600000000001</v>
      </c>
      <c r="C23" s="56">
        <v>0</v>
      </c>
      <c r="D23" s="56">
        <v>378.58600000000001</v>
      </c>
      <c r="E23" s="56">
        <v>275.18127317162998</v>
      </c>
      <c r="F23" s="56">
        <v>103.40472682837003</v>
      </c>
      <c r="G23" s="117">
        <v>72.686595165069491</v>
      </c>
    </row>
    <row r="24" spans="1:7" ht="15" customHeight="1" x14ac:dyDescent="0.2">
      <c r="A24" s="2" t="s">
        <v>496</v>
      </c>
      <c r="B24" s="56">
        <v>375</v>
      </c>
      <c r="C24" s="56">
        <v>0</v>
      </c>
      <c r="D24" s="56">
        <v>375</v>
      </c>
      <c r="E24" s="56">
        <v>153.16770691800002</v>
      </c>
      <c r="F24" s="56">
        <v>221.83229308199998</v>
      </c>
      <c r="G24" s="117">
        <v>40.844721844800006</v>
      </c>
    </row>
    <row r="25" spans="1:7" ht="15" customHeight="1" x14ac:dyDescent="0.2">
      <c r="A25" s="2" t="s">
        <v>471</v>
      </c>
      <c r="B25" s="56">
        <v>261.06191719999998</v>
      </c>
      <c r="C25" s="56">
        <v>0</v>
      </c>
      <c r="D25" s="56">
        <v>261.06191719999998</v>
      </c>
      <c r="E25" s="56">
        <v>80.336164364440009</v>
      </c>
      <c r="F25" s="56">
        <v>180.72575283555997</v>
      </c>
      <c r="G25" s="117">
        <v>30.772839342512885</v>
      </c>
    </row>
    <row r="26" spans="1:7" ht="15" customHeight="1" x14ac:dyDescent="0.2">
      <c r="A26" s="2" t="s">
        <v>454</v>
      </c>
      <c r="B26" s="56">
        <v>250</v>
      </c>
      <c r="C26" s="56">
        <v>0</v>
      </c>
      <c r="D26" s="56">
        <v>250</v>
      </c>
      <c r="E26" s="56">
        <v>124.69910515850999</v>
      </c>
      <c r="F26" s="56">
        <v>125.30089484149001</v>
      </c>
      <c r="G26" s="117">
        <v>49.879642063403992</v>
      </c>
    </row>
    <row r="27" spans="1:7" ht="15" customHeight="1" x14ac:dyDescent="0.2">
      <c r="A27" s="2" t="s">
        <v>472</v>
      </c>
      <c r="B27" s="56">
        <v>246.27600000000001</v>
      </c>
      <c r="C27" s="56">
        <v>0</v>
      </c>
      <c r="D27" s="56">
        <v>246.27600000000001</v>
      </c>
      <c r="E27" s="56">
        <v>78.94341258675</v>
      </c>
      <c r="F27" s="56">
        <v>167.33258741325</v>
      </c>
      <c r="G27" s="117">
        <v>32.054854141999215</v>
      </c>
    </row>
    <row r="28" spans="1:7" ht="15" customHeight="1" x14ac:dyDescent="0.2">
      <c r="A28" s="2" t="s">
        <v>473</v>
      </c>
      <c r="B28" s="56">
        <v>240.31700000000001</v>
      </c>
      <c r="C28" s="56">
        <v>0</v>
      </c>
      <c r="D28" s="56">
        <v>240.31700000000001</v>
      </c>
      <c r="E28" s="56">
        <v>66.108818772269998</v>
      </c>
      <c r="F28" s="56">
        <v>174.20818122772999</v>
      </c>
      <c r="G28" s="117">
        <v>27.509006342568355</v>
      </c>
    </row>
    <row r="29" spans="1:7" ht="15" customHeight="1" x14ac:dyDescent="0.2">
      <c r="A29" s="2" t="s">
        <v>448</v>
      </c>
      <c r="B29" s="56">
        <v>222.821</v>
      </c>
      <c r="C29" s="56">
        <v>0</v>
      </c>
      <c r="D29" s="56">
        <v>222.821</v>
      </c>
      <c r="E29" s="56">
        <v>72.779216295439994</v>
      </c>
      <c r="F29" s="56">
        <v>150.04178370456</v>
      </c>
      <c r="G29" s="117">
        <v>32.662637855247034</v>
      </c>
    </row>
    <row r="30" spans="1:7" ht="15" customHeight="1" x14ac:dyDescent="0.2">
      <c r="A30" s="2" t="s">
        <v>303</v>
      </c>
      <c r="B30" s="56">
        <v>173.601</v>
      </c>
      <c r="C30" s="56">
        <v>0</v>
      </c>
      <c r="D30" s="56">
        <v>173.601</v>
      </c>
      <c r="E30" s="56">
        <v>86.588279373289993</v>
      </c>
      <c r="F30" s="56">
        <v>87.012720626710006</v>
      </c>
      <c r="G30" s="117">
        <v>49.877753799396309</v>
      </c>
    </row>
    <row r="31" spans="1:7" ht="15" customHeight="1" x14ac:dyDescent="0.2">
      <c r="A31" s="2" t="s">
        <v>474</v>
      </c>
      <c r="B31" s="56">
        <v>164</v>
      </c>
      <c r="C31" s="56">
        <v>0</v>
      </c>
      <c r="D31" s="56">
        <v>164</v>
      </c>
      <c r="E31" s="56">
        <v>4.6060474566700007</v>
      </c>
      <c r="F31" s="56">
        <v>159.39395254332999</v>
      </c>
      <c r="G31" s="117">
        <v>2.8085655223597565</v>
      </c>
    </row>
    <row r="32" spans="1:7" ht="15" customHeight="1" x14ac:dyDescent="0.2">
      <c r="A32" s="2" t="s">
        <v>475</v>
      </c>
      <c r="B32" s="56">
        <v>121.36088000000001</v>
      </c>
      <c r="C32" s="56">
        <v>0</v>
      </c>
      <c r="D32" s="56">
        <v>121.36088000000001</v>
      </c>
      <c r="E32" s="56">
        <v>23.987579615999998</v>
      </c>
      <c r="F32" s="56">
        <v>97.373300384000004</v>
      </c>
      <c r="G32" s="117">
        <v>19.765495780847996</v>
      </c>
    </row>
    <row r="33" spans="1:7" ht="15" customHeight="1" x14ac:dyDescent="0.2">
      <c r="A33" s="2" t="s">
        <v>299</v>
      </c>
      <c r="B33" s="56">
        <v>75.345160000000007</v>
      </c>
      <c r="C33" s="56">
        <v>0</v>
      </c>
      <c r="D33" s="56">
        <v>75.345160000000007</v>
      </c>
      <c r="E33" s="56">
        <v>8.9814678820000005</v>
      </c>
      <c r="F33" s="56">
        <v>66.363692118000003</v>
      </c>
      <c r="G33" s="117">
        <v>11.92043109603855</v>
      </c>
    </row>
    <row r="34" spans="1:7" ht="15" customHeight="1" x14ac:dyDescent="0.2">
      <c r="A34" s="2" t="s">
        <v>476</v>
      </c>
      <c r="B34" s="56">
        <v>74.2</v>
      </c>
      <c r="C34" s="56">
        <v>0</v>
      </c>
      <c r="D34" s="56">
        <v>74.2</v>
      </c>
      <c r="E34" s="56">
        <v>47.899812155879999</v>
      </c>
      <c r="F34" s="56">
        <v>26.300187844120003</v>
      </c>
      <c r="G34" s="117">
        <v>64.555002905498654</v>
      </c>
    </row>
    <row r="35" spans="1:7" ht="15" customHeight="1" x14ac:dyDescent="0.2">
      <c r="A35" s="2" t="s">
        <v>452</v>
      </c>
      <c r="B35" s="56">
        <v>71.906000000000006</v>
      </c>
      <c r="C35" s="56">
        <v>0</v>
      </c>
      <c r="D35" s="56">
        <v>71.906000000000006</v>
      </c>
      <c r="E35" s="56">
        <v>30.611957852949999</v>
      </c>
      <c r="F35" s="56">
        <v>41.294042147050007</v>
      </c>
      <c r="G35" s="117">
        <v>42.572188486287651</v>
      </c>
    </row>
    <row r="36" spans="1:7" ht="15" customHeight="1" x14ac:dyDescent="0.2">
      <c r="A36" s="2" t="s">
        <v>477</v>
      </c>
      <c r="B36" s="56">
        <v>62.177999999999997</v>
      </c>
      <c r="C36" s="56">
        <v>0</v>
      </c>
      <c r="D36" s="56">
        <v>62.177999999999997</v>
      </c>
      <c r="E36" s="56">
        <v>28.60552790505</v>
      </c>
      <c r="F36" s="56">
        <v>33.572472094950001</v>
      </c>
      <c r="G36" s="117">
        <v>46.005866874215961</v>
      </c>
    </row>
    <row r="37" spans="1:7" ht="15" customHeight="1" x14ac:dyDescent="0.2">
      <c r="A37" s="2" t="s">
        <v>478</v>
      </c>
      <c r="B37" s="56">
        <v>45.770911212999998</v>
      </c>
      <c r="C37" s="56">
        <v>0</v>
      </c>
      <c r="D37" s="56">
        <v>45.770911212999998</v>
      </c>
      <c r="E37" s="56">
        <v>9.6750710571699994</v>
      </c>
      <c r="F37" s="56">
        <v>36.095840155829997</v>
      </c>
      <c r="G37" s="117">
        <v>21.138034617982555</v>
      </c>
    </row>
    <row r="38" spans="1:7" ht="15" customHeight="1" x14ac:dyDescent="0.2">
      <c r="A38" s="2" t="s">
        <v>479</v>
      </c>
      <c r="B38" s="56">
        <v>43.768099999999997</v>
      </c>
      <c r="C38" s="56">
        <v>0</v>
      </c>
      <c r="D38" s="56">
        <v>43.768099999999997</v>
      </c>
      <c r="E38" s="56">
        <v>40.035500935999998</v>
      </c>
      <c r="F38" s="56">
        <v>3.7325990639999986</v>
      </c>
      <c r="G38" s="117">
        <v>91.471873204457125</v>
      </c>
    </row>
    <row r="39" spans="1:7" ht="15" customHeight="1" x14ac:dyDescent="0.2">
      <c r="A39" s="2" t="s">
        <v>480</v>
      </c>
      <c r="B39" s="56">
        <v>41.578000000000003</v>
      </c>
      <c r="C39" s="56">
        <v>0</v>
      </c>
      <c r="D39" s="56">
        <v>41.578000000000003</v>
      </c>
      <c r="E39" s="56">
        <v>15.985610938000001</v>
      </c>
      <c r="F39" s="56">
        <v>25.592389062000002</v>
      </c>
      <c r="G39" s="117">
        <v>38.447282067439509</v>
      </c>
    </row>
    <row r="40" spans="1:7" ht="15" customHeight="1" x14ac:dyDescent="0.2">
      <c r="A40" s="2" t="s">
        <v>481</v>
      </c>
      <c r="B40" s="56">
        <v>39.464545116000004</v>
      </c>
      <c r="C40" s="56">
        <v>0</v>
      </c>
      <c r="D40" s="56">
        <v>39.464545116000004</v>
      </c>
      <c r="E40" s="56">
        <v>17.495607689</v>
      </c>
      <c r="F40" s="56">
        <v>21.968937427000004</v>
      </c>
      <c r="G40" s="117">
        <v>44.332470164230536</v>
      </c>
    </row>
    <row r="41" spans="1:7" ht="15" customHeight="1" x14ac:dyDescent="0.2">
      <c r="A41" s="2" t="s">
        <v>482</v>
      </c>
      <c r="B41" s="56">
        <v>37.538451000000002</v>
      </c>
      <c r="C41" s="56">
        <v>0</v>
      </c>
      <c r="D41" s="56">
        <v>37.538451000000002</v>
      </c>
      <c r="E41" s="56">
        <v>0</v>
      </c>
      <c r="F41" s="56">
        <v>37.538451000000002</v>
      </c>
      <c r="G41" s="117">
        <v>0</v>
      </c>
    </row>
    <row r="42" spans="1:7" ht="15" customHeight="1" x14ac:dyDescent="0.2">
      <c r="A42" s="2" t="s">
        <v>483</v>
      </c>
      <c r="B42" s="56">
        <v>37.321851000000002</v>
      </c>
      <c r="C42" s="56">
        <v>0</v>
      </c>
      <c r="D42" s="56">
        <v>37.321851000000002</v>
      </c>
      <c r="E42" s="56">
        <v>10.582600677530001</v>
      </c>
      <c r="F42" s="56">
        <v>26.739250322469999</v>
      </c>
      <c r="G42" s="117">
        <v>28.354972741116192</v>
      </c>
    </row>
    <row r="43" spans="1:7" ht="15" customHeight="1" x14ac:dyDescent="0.2">
      <c r="A43" s="2" t="s">
        <v>484</v>
      </c>
      <c r="B43" s="56">
        <v>35.628999999999998</v>
      </c>
      <c r="C43" s="56">
        <v>0</v>
      </c>
      <c r="D43" s="56">
        <v>35.628999999999998</v>
      </c>
      <c r="E43" s="56">
        <v>11.69480706465</v>
      </c>
      <c r="F43" s="56">
        <v>23.934192935349998</v>
      </c>
      <c r="G43" s="117">
        <v>32.823843118386705</v>
      </c>
    </row>
    <row r="44" spans="1:7" ht="15" customHeight="1" x14ac:dyDescent="0.2">
      <c r="A44" s="2" t="s">
        <v>438</v>
      </c>
      <c r="B44" s="56">
        <v>34.516814136000001</v>
      </c>
      <c r="C44" s="56">
        <v>0</v>
      </c>
      <c r="D44" s="56">
        <v>34.516814136000001</v>
      </c>
      <c r="E44" s="56">
        <v>9.6558869404899994</v>
      </c>
      <c r="F44" s="56">
        <v>24.860927195510001</v>
      </c>
      <c r="G44" s="117">
        <v>27.97444428806423</v>
      </c>
    </row>
    <row r="45" spans="1:7" ht="15" customHeight="1" x14ac:dyDescent="0.2">
      <c r="A45" s="2" t="s">
        <v>485</v>
      </c>
      <c r="B45" s="56">
        <v>33.480400000000003</v>
      </c>
      <c r="C45" s="56">
        <v>0</v>
      </c>
      <c r="D45" s="56">
        <v>33.480400000000003</v>
      </c>
      <c r="E45" s="56">
        <v>16.142858609179999</v>
      </c>
      <c r="F45" s="56">
        <v>17.337541390820004</v>
      </c>
      <c r="G45" s="117">
        <v>48.215847508333226</v>
      </c>
    </row>
    <row r="46" spans="1:7" ht="15" customHeight="1" x14ac:dyDescent="0.2">
      <c r="A46" s="2" t="s">
        <v>486</v>
      </c>
      <c r="B46" s="56">
        <v>21.612705000000002</v>
      </c>
      <c r="C46" s="56">
        <v>0</v>
      </c>
      <c r="D46" s="56">
        <v>21.612705000000002</v>
      </c>
      <c r="E46" s="56">
        <v>0</v>
      </c>
      <c r="F46" s="56">
        <v>21.612705000000002</v>
      </c>
      <c r="G46" s="117">
        <v>0</v>
      </c>
    </row>
    <row r="47" spans="1:7" ht="15" customHeight="1" x14ac:dyDescent="0.2">
      <c r="A47" s="2" t="s">
        <v>427</v>
      </c>
      <c r="B47" s="56">
        <v>5.9429999999999996</v>
      </c>
      <c r="C47" s="56">
        <v>0</v>
      </c>
      <c r="D47" s="56">
        <v>5.9429999999999996</v>
      </c>
      <c r="E47" s="56">
        <v>17.205131449</v>
      </c>
      <c r="F47" s="56">
        <v>-11.262131449</v>
      </c>
      <c r="G47" s="117">
        <v>289.50246422682147</v>
      </c>
    </row>
    <row r="48" spans="1:7" ht="15" customHeight="1" x14ac:dyDescent="0.2">
      <c r="A48" s="2" t="s">
        <v>487</v>
      </c>
      <c r="B48" s="56">
        <v>4.24</v>
      </c>
      <c r="C48" s="56">
        <v>0</v>
      </c>
      <c r="D48" s="56">
        <v>4.24</v>
      </c>
      <c r="E48" s="56">
        <v>0</v>
      </c>
      <c r="F48" s="56">
        <v>4.24</v>
      </c>
      <c r="G48" s="117">
        <v>0</v>
      </c>
    </row>
    <row r="49" spans="1:7" ht="15" customHeight="1" x14ac:dyDescent="0.2">
      <c r="A49" s="2" t="s">
        <v>488</v>
      </c>
      <c r="B49" s="56">
        <v>4</v>
      </c>
      <c r="C49" s="56">
        <v>0</v>
      </c>
      <c r="D49" s="56">
        <v>4</v>
      </c>
      <c r="E49" s="56">
        <v>1.40296606544</v>
      </c>
      <c r="F49" s="56">
        <v>2.5970339345599998</v>
      </c>
      <c r="G49" s="117">
        <v>35.074151636000003</v>
      </c>
    </row>
    <row r="50" spans="1:7" ht="15" customHeight="1" x14ac:dyDescent="0.2">
      <c r="A50" s="2" t="s">
        <v>310</v>
      </c>
      <c r="B50" s="56">
        <v>2.3856999999999999</v>
      </c>
      <c r="C50" s="56">
        <v>0</v>
      </c>
      <c r="D50" s="56">
        <v>2.3856999999999999</v>
      </c>
      <c r="E50" s="56">
        <v>-1.9711799999999999E-3</v>
      </c>
      <c r="F50" s="56">
        <v>2.3876711799999999</v>
      </c>
      <c r="G50" s="117">
        <v>-8.2624806136563686E-2</v>
      </c>
    </row>
    <row r="51" spans="1:7" ht="15" customHeight="1" x14ac:dyDescent="0.2">
      <c r="A51" s="2" t="s">
        <v>441</v>
      </c>
      <c r="B51" s="56">
        <v>2.1486859599999999</v>
      </c>
      <c r="C51" s="56">
        <v>0</v>
      </c>
      <c r="D51" s="56">
        <v>2.1486859599999999</v>
      </c>
      <c r="E51" s="56">
        <v>0.9037944670000001</v>
      </c>
      <c r="F51" s="56">
        <v>1.2448914929999999</v>
      </c>
      <c r="G51" s="117">
        <v>42.062659868638981</v>
      </c>
    </row>
    <row r="52" spans="1:7" ht="15" customHeight="1" x14ac:dyDescent="0.2">
      <c r="A52" s="2" t="s">
        <v>489</v>
      </c>
      <c r="B52" s="56">
        <v>0.64200000000000002</v>
      </c>
      <c r="C52" s="56">
        <v>0</v>
      </c>
      <c r="D52" s="56">
        <v>0.64200000000000002</v>
      </c>
      <c r="E52" s="56">
        <v>0</v>
      </c>
      <c r="F52" s="56">
        <v>0.64200000000000002</v>
      </c>
      <c r="G52" s="117">
        <v>0</v>
      </c>
    </row>
    <row r="53" spans="1:7" ht="15" customHeight="1" x14ac:dyDescent="0.2">
      <c r="A53" s="2" t="s">
        <v>490</v>
      </c>
      <c r="B53" s="56">
        <v>0.61899999999999999</v>
      </c>
      <c r="C53" s="56">
        <v>0</v>
      </c>
      <c r="D53" s="56">
        <v>0.61899999999999999</v>
      </c>
      <c r="E53" s="56">
        <v>2.3552496E-3</v>
      </c>
      <c r="F53" s="56">
        <v>0.6166447504</v>
      </c>
      <c r="G53" s="117">
        <v>0.38049266558966077</v>
      </c>
    </row>
    <row r="54" spans="1:7" ht="15" customHeight="1" x14ac:dyDescent="0.2">
      <c r="A54" s="2" t="s">
        <v>491</v>
      </c>
      <c r="B54" s="56">
        <v>0.252</v>
      </c>
      <c r="C54" s="56">
        <v>0</v>
      </c>
      <c r="D54" s="56">
        <v>0.252</v>
      </c>
      <c r="E54" s="56">
        <v>0</v>
      </c>
      <c r="F54" s="56">
        <v>0.252</v>
      </c>
      <c r="G54" s="117">
        <v>0</v>
      </c>
    </row>
    <row r="55" spans="1:7" ht="15" customHeight="1" x14ac:dyDescent="0.2">
      <c r="A55" s="2" t="s">
        <v>492</v>
      </c>
      <c r="B55" s="56">
        <v>0</v>
      </c>
      <c r="C55" s="56">
        <v>0</v>
      </c>
      <c r="D55" s="56">
        <v>0</v>
      </c>
      <c r="E55" s="56">
        <v>360.38874816399999</v>
      </c>
      <c r="F55" s="56">
        <v>-360.38874816399999</v>
      </c>
      <c r="G55" s="117">
        <v>0</v>
      </c>
    </row>
    <row r="56" spans="1:7" ht="15" customHeight="1" x14ac:dyDescent="0.2">
      <c r="A56" s="2" t="s">
        <v>493</v>
      </c>
      <c r="B56" s="56">
        <v>0</v>
      </c>
      <c r="C56" s="56">
        <v>0</v>
      </c>
      <c r="D56" s="56">
        <v>0</v>
      </c>
      <c r="E56" s="56">
        <v>5.4396854210000001</v>
      </c>
      <c r="F56" s="56">
        <v>-5.4396854210000001</v>
      </c>
      <c r="G56" s="117">
        <v>0</v>
      </c>
    </row>
    <row r="57" spans="1:7" ht="15" customHeight="1" x14ac:dyDescent="0.2">
      <c r="A57" s="2" t="s">
        <v>494</v>
      </c>
      <c r="B57" s="56">
        <v>0</v>
      </c>
      <c r="C57" s="56">
        <v>0</v>
      </c>
      <c r="D57" s="56">
        <v>0</v>
      </c>
      <c r="E57" s="56">
        <v>1.5071526610000001</v>
      </c>
      <c r="F57" s="56">
        <v>-1.5071526610000001</v>
      </c>
      <c r="G57" s="117">
        <v>0</v>
      </c>
    </row>
    <row r="58" spans="1:7" ht="15" customHeight="1" x14ac:dyDescent="0.2">
      <c r="A58" s="2" t="s">
        <v>419</v>
      </c>
      <c r="B58" s="56">
        <v>0</v>
      </c>
      <c r="C58" s="56">
        <v>0</v>
      </c>
      <c r="D58" s="56">
        <v>0</v>
      </c>
      <c r="E58" s="56">
        <v>1.6206427000000002E-2</v>
      </c>
      <c r="F58" s="56">
        <v>-1.6206427000000002E-2</v>
      </c>
      <c r="G58" s="117">
        <v>0</v>
      </c>
    </row>
    <row r="59" spans="1:7" ht="15" customHeight="1" x14ac:dyDescent="0.2">
      <c r="A59" s="2" t="s">
        <v>495</v>
      </c>
      <c r="B59" s="56">
        <v>0</v>
      </c>
      <c r="C59" s="56">
        <v>0</v>
      </c>
      <c r="D59" s="56">
        <v>0</v>
      </c>
      <c r="E59" s="56">
        <v>4.1079810000000001E-2</v>
      </c>
      <c r="F59" s="56">
        <v>-4.1079810000000001E-2</v>
      </c>
      <c r="G59" s="117">
        <v>0</v>
      </c>
    </row>
    <row r="60" spans="1:7" ht="15" customHeight="1" x14ac:dyDescent="0.2">
      <c r="A60" s="36" t="s">
        <v>77</v>
      </c>
      <c r="B60" s="64">
        <v>18119.471887411008</v>
      </c>
      <c r="C60" s="64">
        <v>0</v>
      </c>
      <c r="D60" s="64">
        <v>18119.471887411008</v>
      </c>
      <c r="E60" s="64">
        <v>6469.801626842489</v>
      </c>
      <c r="F60" s="64">
        <v>11649.670260568506</v>
      </c>
      <c r="G60" s="118">
        <v>35.70634766313227</v>
      </c>
    </row>
    <row r="61" spans="1:7" ht="14.25" customHeight="1" x14ac:dyDescent="0.2">
      <c r="A61" s="37" t="str">
        <f>+'C1 Total ingresos'!A24</f>
        <v>Fuente: Ministerio de Hacienda y Crédito Público. Ejecución de ingresos y gastos de las entidades del Presupuesto General de la Nación.</v>
      </c>
      <c r="B61" s="134"/>
      <c r="C61" s="134"/>
      <c r="D61" s="134"/>
      <c r="E61" s="134"/>
      <c r="F61" s="134"/>
      <c r="G61" s="135"/>
    </row>
    <row r="62" spans="1:7" ht="12" customHeight="1" x14ac:dyDescent="0.2">
      <c r="B62" s="37"/>
      <c r="C62" s="37"/>
      <c r="D62" s="37"/>
      <c r="E62" s="37"/>
      <c r="F62" s="37"/>
      <c r="G62" s="37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6" sqref="A6:G15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9" t="s">
        <v>271</v>
      </c>
    </row>
    <row r="6" spans="1:10" ht="12.75" x14ac:dyDescent="0.2">
      <c r="A6" s="59" t="str">
        <f>+'C1 Total ingresos'!A6</f>
        <v>Acumulado al mes de abril de 2025</v>
      </c>
    </row>
    <row r="7" spans="1:10" x14ac:dyDescent="0.2">
      <c r="A7" s="3" t="s">
        <v>0</v>
      </c>
      <c r="B7" s="31"/>
      <c r="C7" s="31"/>
      <c r="D7" s="31"/>
      <c r="E7" s="31"/>
      <c r="F7" s="31"/>
      <c r="G7" s="31"/>
    </row>
    <row r="8" spans="1:10" ht="12" thickBot="1" x14ac:dyDescent="0.25">
      <c r="A8" s="79"/>
      <c r="B8" s="75"/>
      <c r="C8" s="75"/>
      <c r="D8" s="75"/>
      <c r="E8" s="75"/>
      <c r="F8" s="75"/>
      <c r="G8" s="75"/>
    </row>
    <row r="9" spans="1:10" ht="12" thickBot="1" x14ac:dyDescent="0.25">
      <c r="A9" s="141" t="s">
        <v>1</v>
      </c>
      <c r="B9" s="144" t="s">
        <v>2</v>
      </c>
      <c r="C9" s="144"/>
      <c r="D9" s="144"/>
      <c r="E9" s="137" t="s">
        <v>3</v>
      </c>
      <c r="F9" s="138" t="s">
        <v>4</v>
      </c>
      <c r="G9" s="138" t="s">
        <v>5</v>
      </c>
    </row>
    <row r="10" spans="1:10" ht="12.75" customHeight="1" x14ac:dyDescent="0.2">
      <c r="A10" s="142"/>
      <c r="B10" s="4" t="s">
        <v>6</v>
      </c>
      <c r="C10" s="4" t="s">
        <v>7</v>
      </c>
      <c r="D10" s="4" t="s">
        <v>8</v>
      </c>
      <c r="E10" s="137"/>
      <c r="F10" s="138"/>
      <c r="G10" s="138"/>
    </row>
    <row r="11" spans="1:10" ht="12" thickBot="1" x14ac:dyDescent="0.25">
      <c r="A11" s="143"/>
      <c r="B11" s="70" t="s">
        <v>9</v>
      </c>
      <c r="C11" s="70" t="s">
        <v>10</v>
      </c>
      <c r="D11" s="71" t="s">
        <v>11</v>
      </c>
      <c r="E11" s="70" t="s">
        <v>12</v>
      </c>
      <c r="F11" s="71" t="s">
        <v>13</v>
      </c>
      <c r="G11" s="72" t="s">
        <v>78</v>
      </c>
    </row>
    <row r="12" spans="1:10" ht="14.25" customHeight="1" x14ac:dyDescent="0.2">
      <c r="A12" s="2" t="s">
        <v>79</v>
      </c>
      <c r="B12" s="56">
        <v>3941.6898533089998</v>
      </c>
      <c r="C12" s="56">
        <v>0</v>
      </c>
      <c r="D12" s="56">
        <v>3941.6898533089998</v>
      </c>
      <c r="E12" s="56">
        <v>1119.38436336264</v>
      </c>
      <c r="F12" s="56">
        <v>2822.3054899463596</v>
      </c>
      <c r="G12" s="117">
        <v>28.398590579695931</v>
      </c>
      <c r="I12" s="34"/>
      <c r="J12" s="34"/>
    </row>
    <row r="13" spans="1:10" ht="14.25" customHeight="1" x14ac:dyDescent="0.2">
      <c r="A13" s="2" t="s">
        <v>80</v>
      </c>
      <c r="B13" s="56">
        <v>90</v>
      </c>
      <c r="C13" s="56">
        <v>0</v>
      </c>
      <c r="D13" s="56">
        <v>90</v>
      </c>
      <c r="E13" s="56">
        <v>28.610341739999999</v>
      </c>
      <c r="F13" s="56">
        <v>61.389658260000004</v>
      </c>
      <c r="G13" s="117">
        <v>31.7892686</v>
      </c>
    </row>
    <row r="14" spans="1:10" ht="15.75" customHeight="1" x14ac:dyDescent="0.2">
      <c r="A14" s="36" t="s">
        <v>81</v>
      </c>
      <c r="B14" s="64">
        <v>4031.6898533089998</v>
      </c>
      <c r="C14" s="64">
        <v>0</v>
      </c>
      <c r="D14" s="64">
        <v>4031.6898533089998</v>
      </c>
      <c r="E14" s="64">
        <v>1147.99470510264</v>
      </c>
      <c r="F14" s="64">
        <v>2883.6951482063596</v>
      </c>
      <c r="G14" s="118">
        <v>28.474281179154342</v>
      </c>
    </row>
    <row r="15" spans="1:10" x14ac:dyDescent="0.2">
      <c r="A15" s="16" t="str">
        <f>+'C1 Total ingresos'!A24</f>
        <v>Fuente: Ministerio de Hacienda y Crédito Público. Ejecución de ingresos y gastos de las entidades del Presupuesto General de la Nación.</v>
      </c>
      <c r="B15" s="17"/>
      <c r="C15" s="17"/>
      <c r="D15" s="17"/>
      <c r="E15" s="17"/>
      <c r="F15" s="17"/>
      <c r="G15" s="17"/>
    </row>
    <row r="20" spans="4:7" x14ac:dyDescent="0.2">
      <c r="D20" s="39"/>
      <c r="E20" s="39"/>
      <c r="F20" s="39"/>
      <c r="G20" s="39"/>
    </row>
    <row r="21" spans="4:7" x14ac:dyDescent="0.2">
      <c r="D21" s="39"/>
      <c r="E21" s="39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7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92" sqref="A91:B92"/>
    </sheetView>
  </sheetViews>
  <sheetFormatPr baseColWidth="10" defaultRowHeight="12.75" x14ac:dyDescent="0.2"/>
  <cols>
    <col min="1" max="1" width="9.28515625" style="40" customWidth="1"/>
    <col min="2" max="2" width="76.5703125" style="40" bestFit="1" customWidth="1"/>
    <col min="3" max="3" width="9.5703125" style="40" bestFit="1" customWidth="1"/>
    <col min="4" max="4" width="11.5703125" style="40" bestFit="1" customWidth="1"/>
    <col min="5" max="6" width="9.5703125" style="40" bestFit="1" customWidth="1"/>
    <col min="7" max="7" width="13.85546875" style="40" customWidth="1"/>
    <col min="8" max="8" width="14.42578125" style="40" customWidth="1"/>
    <col min="9" max="10" width="12.7109375" style="40" customWidth="1"/>
    <col min="11" max="11" width="34" style="40" customWidth="1"/>
    <col min="12" max="12" width="18.5703125" style="40" customWidth="1"/>
    <col min="13" max="13" width="17.42578125" style="40" customWidth="1"/>
    <col min="14" max="14" width="16" style="40" bestFit="1" customWidth="1"/>
    <col min="15" max="15" width="17.42578125" style="40" customWidth="1"/>
    <col min="16" max="17" width="16.42578125" style="40" bestFit="1" customWidth="1"/>
    <col min="18" max="253" width="11.42578125" style="40"/>
    <col min="254" max="254" width="9.28515625" style="40" customWidth="1"/>
    <col min="255" max="255" width="61" style="40" customWidth="1"/>
    <col min="256" max="256" width="9.5703125" style="40" bestFit="1" customWidth="1"/>
    <col min="257" max="257" width="11.5703125" style="40" bestFit="1" customWidth="1"/>
    <col min="258" max="259" width="9.5703125" style="40" bestFit="1" customWidth="1"/>
    <col min="260" max="260" width="13.85546875" style="40" customWidth="1"/>
    <col min="261" max="261" width="14.42578125" style="40" customWidth="1"/>
    <col min="262" max="266" width="12.7109375" style="40" customWidth="1"/>
    <col min="267" max="267" width="34" style="40" customWidth="1"/>
    <col min="268" max="268" width="18.5703125" style="40" customWidth="1"/>
    <col min="269" max="269" width="17.42578125" style="40" customWidth="1"/>
    <col min="270" max="270" width="16" style="40" bestFit="1" customWidth="1"/>
    <col min="271" max="271" width="17.42578125" style="40" customWidth="1"/>
    <col min="272" max="273" width="16.42578125" style="40" bestFit="1" customWidth="1"/>
    <col min="274" max="509" width="11.42578125" style="40"/>
    <col min="510" max="510" width="9.28515625" style="40" customWidth="1"/>
    <col min="511" max="511" width="61" style="40" customWidth="1"/>
    <col min="512" max="512" width="9.5703125" style="40" bestFit="1" customWidth="1"/>
    <col min="513" max="513" width="11.5703125" style="40" bestFit="1" customWidth="1"/>
    <col min="514" max="515" width="9.5703125" style="40" bestFit="1" customWidth="1"/>
    <col min="516" max="516" width="13.85546875" style="40" customWidth="1"/>
    <col min="517" max="517" width="14.42578125" style="40" customWidth="1"/>
    <col min="518" max="522" width="12.7109375" style="40" customWidth="1"/>
    <col min="523" max="523" width="34" style="40" customWidth="1"/>
    <col min="524" max="524" width="18.5703125" style="40" customWidth="1"/>
    <col min="525" max="525" width="17.42578125" style="40" customWidth="1"/>
    <col min="526" max="526" width="16" style="40" bestFit="1" customWidth="1"/>
    <col min="527" max="527" width="17.42578125" style="40" customWidth="1"/>
    <col min="528" max="529" width="16.42578125" style="40" bestFit="1" customWidth="1"/>
    <col min="530" max="765" width="11.42578125" style="40"/>
    <col min="766" max="766" width="9.28515625" style="40" customWidth="1"/>
    <col min="767" max="767" width="61" style="40" customWidth="1"/>
    <col min="768" max="768" width="9.5703125" style="40" bestFit="1" customWidth="1"/>
    <col min="769" max="769" width="11.5703125" style="40" bestFit="1" customWidth="1"/>
    <col min="770" max="771" width="9.5703125" style="40" bestFit="1" customWidth="1"/>
    <col min="772" max="772" width="13.85546875" style="40" customWidth="1"/>
    <col min="773" max="773" width="14.42578125" style="40" customWidth="1"/>
    <col min="774" max="778" width="12.7109375" style="40" customWidth="1"/>
    <col min="779" max="779" width="34" style="40" customWidth="1"/>
    <col min="780" max="780" width="18.5703125" style="40" customWidth="1"/>
    <col min="781" max="781" width="17.42578125" style="40" customWidth="1"/>
    <col min="782" max="782" width="16" style="40" bestFit="1" customWidth="1"/>
    <col min="783" max="783" width="17.42578125" style="40" customWidth="1"/>
    <col min="784" max="785" width="16.42578125" style="40" bestFit="1" customWidth="1"/>
    <col min="786" max="1021" width="11.42578125" style="40"/>
    <col min="1022" max="1022" width="9.28515625" style="40" customWidth="1"/>
    <col min="1023" max="1023" width="61" style="40" customWidth="1"/>
    <col min="1024" max="1024" width="9.5703125" style="40" bestFit="1" customWidth="1"/>
    <col min="1025" max="1025" width="11.5703125" style="40" bestFit="1" customWidth="1"/>
    <col min="1026" max="1027" width="9.5703125" style="40" bestFit="1" customWidth="1"/>
    <col min="1028" max="1028" width="13.85546875" style="40" customWidth="1"/>
    <col min="1029" max="1029" width="14.42578125" style="40" customWidth="1"/>
    <col min="1030" max="1034" width="12.7109375" style="40" customWidth="1"/>
    <col min="1035" max="1035" width="34" style="40" customWidth="1"/>
    <col min="1036" max="1036" width="18.5703125" style="40" customWidth="1"/>
    <col min="1037" max="1037" width="17.42578125" style="40" customWidth="1"/>
    <col min="1038" max="1038" width="16" style="40" bestFit="1" customWidth="1"/>
    <col min="1039" max="1039" width="17.42578125" style="40" customWidth="1"/>
    <col min="1040" max="1041" width="16.42578125" style="40" bestFit="1" customWidth="1"/>
    <col min="1042" max="1277" width="11.42578125" style="40"/>
    <col min="1278" max="1278" width="9.28515625" style="40" customWidth="1"/>
    <col min="1279" max="1279" width="61" style="40" customWidth="1"/>
    <col min="1280" max="1280" width="9.5703125" style="40" bestFit="1" customWidth="1"/>
    <col min="1281" max="1281" width="11.5703125" style="40" bestFit="1" customWidth="1"/>
    <col min="1282" max="1283" width="9.5703125" style="40" bestFit="1" customWidth="1"/>
    <col min="1284" max="1284" width="13.85546875" style="40" customWidth="1"/>
    <col min="1285" max="1285" width="14.42578125" style="40" customWidth="1"/>
    <col min="1286" max="1290" width="12.7109375" style="40" customWidth="1"/>
    <col min="1291" max="1291" width="34" style="40" customWidth="1"/>
    <col min="1292" max="1292" width="18.5703125" style="40" customWidth="1"/>
    <col min="1293" max="1293" width="17.42578125" style="40" customWidth="1"/>
    <col min="1294" max="1294" width="16" style="40" bestFit="1" customWidth="1"/>
    <col min="1295" max="1295" width="17.42578125" style="40" customWidth="1"/>
    <col min="1296" max="1297" width="16.42578125" style="40" bestFit="1" customWidth="1"/>
    <col min="1298" max="1533" width="11.42578125" style="40"/>
    <col min="1534" max="1534" width="9.28515625" style="40" customWidth="1"/>
    <col min="1535" max="1535" width="61" style="40" customWidth="1"/>
    <col min="1536" max="1536" width="9.5703125" style="40" bestFit="1" customWidth="1"/>
    <col min="1537" max="1537" width="11.5703125" style="40" bestFit="1" customWidth="1"/>
    <col min="1538" max="1539" width="9.5703125" style="40" bestFit="1" customWidth="1"/>
    <col min="1540" max="1540" width="13.85546875" style="40" customWidth="1"/>
    <col min="1541" max="1541" width="14.42578125" style="40" customWidth="1"/>
    <col min="1542" max="1546" width="12.7109375" style="40" customWidth="1"/>
    <col min="1547" max="1547" width="34" style="40" customWidth="1"/>
    <col min="1548" max="1548" width="18.5703125" style="40" customWidth="1"/>
    <col min="1549" max="1549" width="17.42578125" style="40" customWidth="1"/>
    <col min="1550" max="1550" width="16" style="40" bestFit="1" customWidth="1"/>
    <col min="1551" max="1551" width="17.42578125" style="40" customWidth="1"/>
    <col min="1552" max="1553" width="16.42578125" style="40" bestFit="1" customWidth="1"/>
    <col min="1554" max="1789" width="11.42578125" style="40"/>
    <col min="1790" max="1790" width="9.28515625" style="40" customWidth="1"/>
    <col min="1791" max="1791" width="61" style="40" customWidth="1"/>
    <col min="1792" max="1792" width="9.5703125" style="40" bestFit="1" customWidth="1"/>
    <col min="1793" max="1793" width="11.5703125" style="40" bestFit="1" customWidth="1"/>
    <col min="1794" max="1795" width="9.5703125" style="40" bestFit="1" customWidth="1"/>
    <col min="1796" max="1796" width="13.85546875" style="40" customWidth="1"/>
    <col min="1797" max="1797" width="14.42578125" style="40" customWidth="1"/>
    <col min="1798" max="1802" width="12.7109375" style="40" customWidth="1"/>
    <col min="1803" max="1803" width="34" style="40" customWidth="1"/>
    <col min="1804" max="1804" width="18.5703125" style="40" customWidth="1"/>
    <col min="1805" max="1805" width="17.42578125" style="40" customWidth="1"/>
    <col min="1806" max="1806" width="16" style="40" bestFit="1" customWidth="1"/>
    <col min="1807" max="1807" width="17.42578125" style="40" customWidth="1"/>
    <col min="1808" max="1809" width="16.42578125" style="40" bestFit="1" customWidth="1"/>
    <col min="1810" max="2045" width="11.42578125" style="40"/>
    <col min="2046" max="2046" width="9.28515625" style="40" customWidth="1"/>
    <col min="2047" max="2047" width="61" style="40" customWidth="1"/>
    <col min="2048" max="2048" width="9.5703125" style="40" bestFit="1" customWidth="1"/>
    <col min="2049" max="2049" width="11.5703125" style="40" bestFit="1" customWidth="1"/>
    <col min="2050" max="2051" width="9.5703125" style="40" bestFit="1" customWidth="1"/>
    <col min="2052" max="2052" width="13.85546875" style="40" customWidth="1"/>
    <col min="2053" max="2053" width="14.42578125" style="40" customWidth="1"/>
    <col min="2054" max="2058" width="12.7109375" style="40" customWidth="1"/>
    <col min="2059" max="2059" width="34" style="40" customWidth="1"/>
    <col min="2060" max="2060" width="18.5703125" style="40" customWidth="1"/>
    <col min="2061" max="2061" width="17.42578125" style="40" customWidth="1"/>
    <col min="2062" max="2062" width="16" style="40" bestFit="1" customWidth="1"/>
    <col min="2063" max="2063" width="17.42578125" style="40" customWidth="1"/>
    <col min="2064" max="2065" width="16.42578125" style="40" bestFit="1" customWidth="1"/>
    <col min="2066" max="2301" width="11.42578125" style="40"/>
    <col min="2302" max="2302" width="9.28515625" style="40" customWidth="1"/>
    <col min="2303" max="2303" width="61" style="40" customWidth="1"/>
    <col min="2304" max="2304" width="9.5703125" style="40" bestFit="1" customWidth="1"/>
    <col min="2305" max="2305" width="11.5703125" style="40" bestFit="1" customWidth="1"/>
    <col min="2306" max="2307" width="9.5703125" style="40" bestFit="1" customWidth="1"/>
    <col min="2308" max="2308" width="13.85546875" style="40" customWidth="1"/>
    <col min="2309" max="2309" width="14.42578125" style="40" customWidth="1"/>
    <col min="2310" max="2314" width="12.7109375" style="40" customWidth="1"/>
    <col min="2315" max="2315" width="34" style="40" customWidth="1"/>
    <col min="2316" max="2316" width="18.5703125" style="40" customWidth="1"/>
    <col min="2317" max="2317" width="17.42578125" style="40" customWidth="1"/>
    <col min="2318" max="2318" width="16" style="40" bestFit="1" customWidth="1"/>
    <col min="2319" max="2319" width="17.42578125" style="40" customWidth="1"/>
    <col min="2320" max="2321" width="16.42578125" style="40" bestFit="1" customWidth="1"/>
    <col min="2322" max="2557" width="11.42578125" style="40"/>
    <col min="2558" max="2558" width="9.28515625" style="40" customWidth="1"/>
    <col min="2559" max="2559" width="61" style="40" customWidth="1"/>
    <col min="2560" max="2560" width="9.5703125" style="40" bestFit="1" customWidth="1"/>
    <col min="2561" max="2561" width="11.5703125" style="40" bestFit="1" customWidth="1"/>
    <col min="2562" max="2563" width="9.5703125" style="40" bestFit="1" customWidth="1"/>
    <col min="2564" max="2564" width="13.85546875" style="40" customWidth="1"/>
    <col min="2565" max="2565" width="14.42578125" style="40" customWidth="1"/>
    <col min="2566" max="2570" width="12.7109375" style="40" customWidth="1"/>
    <col min="2571" max="2571" width="34" style="40" customWidth="1"/>
    <col min="2572" max="2572" width="18.5703125" style="40" customWidth="1"/>
    <col min="2573" max="2573" width="17.42578125" style="40" customWidth="1"/>
    <col min="2574" max="2574" width="16" style="40" bestFit="1" customWidth="1"/>
    <col min="2575" max="2575" width="17.42578125" style="40" customWidth="1"/>
    <col min="2576" max="2577" width="16.42578125" style="40" bestFit="1" customWidth="1"/>
    <col min="2578" max="2813" width="11.42578125" style="40"/>
    <col min="2814" max="2814" width="9.28515625" style="40" customWidth="1"/>
    <col min="2815" max="2815" width="61" style="40" customWidth="1"/>
    <col min="2816" max="2816" width="9.5703125" style="40" bestFit="1" customWidth="1"/>
    <col min="2817" max="2817" width="11.5703125" style="40" bestFit="1" customWidth="1"/>
    <col min="2818" max="2819" width="9.5703125" style="40" bestFit="1" customWidth="1"/>
    <col min="2820" max="2820" width="13.85546875" style="40" customWidth="1"/>
    <col min="2821" max="2821" width="14.42578125" style="40" customWidth="1"/>
    <col min="2822" max="2826" width="12.7109375" style="40" customWidth="1"/>
    <col min="2827" max="2827" width="34" style="40" customWidth="1"/>
    <col min="2828" max="2828" width="18.5703125" style="40" customWidth="1"/>
    <col min="2829" max="2829" width="17.42578125" style="40" customWidth="1"/>
    <col min="2830" max="2830" width="16" style="40" bestFit="1" customWidth="1"/>
    <col min="2831" max="2831" width="17.42578125" style="40" customWidth="1"/>
    <col min="2832" max="2833" width="16.42578125" style="40" bestFit="1" customWidth="1"/>
    <col min="2834" max="3069" width="11.42578125" style="40"/>
    <col min="3070" max="3070" width="9.28515625" style="40" customWidth="1"/>
    <col min="3071" max="3071" width="61" style="40" customWidth="1"/>
    <col min="3072" max="3072" width="9.5703125" style="40" bestFit="1" customWidth="1"/>
    <col min="3073" max="3073" width="11.5703125" style="40" bestFit="1" customWidth="1"/>
    <col min="3074" max="3075" width="9.5703125" style="40" bestFit="1" customWidth="1"/>
    <col min="3076" max="3076" width="13.85546875" style="40" customWidth="1"/>
    <col min="3077" max="3077" width="14.42578125" style="40" customWidth="1"/>
    <col min="3078" max="3082" width="12.7109375" style="40" customWidth="1"/>
    <col min="3083" max="3083" width="34" style="40" customWidth="1"/>
    <col min="3084" max="3084" width="18.5703125" style="40" customWidth="1"/>
    <col min="3085" max="3085" width="17.42578125" style="40" customWidth="1"/>
    <col min="3086" max="3086" width="16" style="40" bestFit="1" customWidth="1"/>
    <col min="3087" max="3087" width="17.42578125" style="40" customWidth="1"/>
    <col min="3088" max="3089" width="16.42578125" style="40" bestFit="1" customWidth="1"/>
    <col min="3090" max="3325" width="11.42578125" style="40"/>
    <col min="3326" max="3326" width="9.28515625" style="40" customWidth="1"/>
    <col min="3327" max="3327" width="61" style="40" customWidth="1"/>
    <col min="3328" max="3328" width="9.5703125" style="40" bestFit="1" customWidth="1"/>
    <col min="3329" max="3329" width="11.5703125" style="40" bestFit="1" customWidth="1"/>
    <col min="3330" max="3331" width="9.5703125" style="40" bestFit="1" customWidth="1"/>
    <col min="3332" max="3332" width="13.85546875" style="40" customWidth="1"/>
    <col min="3333" max="3333" width="14.42578125" style="40" customWidth="1"/>
    <col min="3334" max="3338" width="12.7109375" style="40" customWidth="1"/>
    <col min="3339" max="3339" width="34" style="40" customWidth="1"/>
    <col min="3340" max="3340" width="18.5703125" style="40" customWidth="1"/>
    <col min="3341" max="3341" width="17.42578125" style="40" customWidth="1"/>
    <col min="3342" max="3342" width="16" style="40" bestFit="1" customWidth="1"/>
    <col min="3343" max="3343" width="17.42578125" style="40" customWidth="1"/>
    <col min="3344" max="3345" width="16.42578125" style="40" bestFit="1" customWidth="1"/>
    <col min="3346" max="3581" width="11.42578125" style="40"/>
    <col min="3582" max="3582" width="9.28515625" style="40" customWidth="1"/>
    <col min="3583" max="3583" width="61" style="40" customWidth="1"/>
    <col min="3584" max="3584" width="9.5703125" style="40" bestFit="1" customWidth="1"/>
    <col min="3585" max="3585" width="11.5703125" style="40" bestFit="1" customWidth="1"/>
    <col min="3586" max="3587" width="9.5703125" style="40" bestFit="1" customWidth="1"/>
    <col min="3588" max="3588" width="13.85546875" style="40" customWidth="1"/>
    <col min="3589" max="3589" width="14.42578125" style="40" customWidth="1"/>
    <col min="3590" max="3594" width="12.7109375" style="40" customWidth="1"/>
    <col min="3595" max="3595" width="34" style="40" customWidth="1"/>
    <col min="3596" max="3596" width="18.5703125" style="40" customWidth="1"/>
    <col min="3597" max="3597" width="17.42578125" style="40" customWidth="1"/>
    <col min="3598" max="3598" width="16" style="40" bestFit="1" customWidth="1"/>
    <col min="3599" max="3599" width="17.42578125" style="40" customWidth="1"/>
    <col min="3600" max="3601" width="16.42578125" style="40" bestFit="1" customWidth="1"/>
    <col min="3602" max="3837" width="11.42578125" style="40"/>
    <col min="3838" max="3838" width="9.28515625" style="40" customWidth="1"/>
    <col min="3839" max="3839" width="61" style="40" customWidth="1"/>
    <col min="3840" max="3840" width="9.5703125" style="40" bestFit="1" customWidth="1"/>
    <col min="3841" max="3841" width="11.5703125" style="40" bestFit="1" customWidth="1"/>
    <col min="3842" max="3843" width="9.5703125" style="40" bestFit="1" customWidth="1"/>
    <col min="3844" max="3844" width="13.85546875" style="40" customWidth="1"/>
    <col min="3845" max="3845" width="14.42578125" style="40" customWidth="1"/>
    <col min="3846" max="3850" width="12.7109375" style="40" customWidth="1"/>
    <col min="3851" max="3851" width="34" style="40" customWidth="1"/>
    <col min="3852" max="3852" width="18.5703125" style="40" customWidth="1"/>
    <col min="3853" max="3853" width="17.42578125" style="40" customWidth="1"/>
    <col min="3854" max="3854" width="16" style="40" bestFit="1" customWidth="1"/>
    <col min="3855" max="3855" width="17.42578125" style="40" customWidth="1"/>
    <col min="3856" max="3857" width="16.42578125" style="40" bestFit="1" customWidth="1"/>
    <col min="3858" max="4093" width="11.42578125" style="40"/>
    <col min="4094" max="4094" width="9.28515625" style="40" customWidth="1"/>
    <col min="4095" max="4095" width="61" style="40" customWidth="1"/>
    <col min="4096" max="4096" width="9.5703125" style="40" bestFit="1" customWidth="1"/>
    <col min="4097" max="4097" width="11.5703125" style="40" bestFit="1" customWidth="1"/>
    <col min="4098" max="4099" width="9.5703125" style="40" bestFit="1" customWidth="1"/>
    <col min="4100" max="4100" width="13.85546875" style="40" customWidth="1"/>
    <col min="4101" max="4101" width="14.42578125" style="40" customWidth="1"/>
    <col min="4102" max="4106" width="12.7109375" style="40" customWidth="1"/>
    <col min="4107" max="4107" width="34" style="40" customWidth="1"/>
    <col min="4108" max="4108" width="18.5703125" style="40" customWidth="1"/>
    <col min="4109" max="4109" width="17.42578125" style="40" customWidth="1"/>
    <col min="4110" max="4110" width="16" style="40" bestFit="1" customWidth="1"/>
    <col min="4111" max="4111" width="17.42578125" style="40" customWidth="1"/>
    <col min="4112" max="4113" width="16.42578125" style="40" bestFit="1" customWidth="1"/>
    <col min="4114" max="4349" width="11.42578125" style="40"/>
    <col min="4350" max="4350" width="9.28515625" style="40" customWidth="1"/>
    <col min="4351" max="4351" width="61" style="40" customWidth="1"/>
    <col min="4352" max="4352" width="9.5703125" style="40" bestFit="1" customWidth="1"/>
    <col min="4353" max="4353" width="11.5703125" style="40" bestFit="1" customWidth="1"/>
    <col min="4354" max="4355" width="9.5703125" style="40" bestFit="1" customWidth="1"/>
    <col min="4356" max="4356" width="13.85546875" style="40" customWidth="1"/>
    <col min="4357" max="4357" width="14.42578125" style="40" customWidth="1"/>
    <col min="4358" max="4362" width="12.7109375" style="40" customWidth="1"/>
    <col min="4363" max="4363" width="34" style="40" customWidth="1"/>
    <col min="4364" max="4364" width="18.5703125" style="40" customWidth="1"/>
    <col min="4365" max="4365" width="17.42578125" style="40" customWidth="1"/>
    <col min="4366" max="4366" width="16" style="40" bestFit="1" customWidth="1"/>
    <col min="4367" max="4367" width="17.42578125" style="40" customWidth="1"/>
    <col min="4368" max="4369" width="16.42578125" style="40" bestFit="1" customWidth="1"/>
    <col min="4370" max="4605" width="11.42578125" style="40"/>
    <col min="4606" max="4606" width="9.28515625" style="40" customWidth="1"/>
    <col min="4607" max="4607" width="61" style="40" customWidth="1"/>
    <col min="4608" max="4608" width="9.5703125" style="40" bestFit="1" customWidth="1"/>
    <col min="4609" max="4609" width="11.5703125" style="40" bestFit="1" customWidth="1"/>
    <col min="4610" max="4611" width="9.5703125" style="40" bestFit="1" customWidth="1"/>
    <col min="4612" max="4612" width="13.85546875" style="40" customWidth="1"/>
    <col min="4613" max="4613" width="14.42578125" style="40" customWidth="1"/>
    <col min="4614" max="4618" width="12.7109375" style="40" customWidth="1"/>
    <col min="4619" max="4619" width="34" style="40" customWidth="1"/>
    <col min="4620" max="4620" width="18.5703125" style="40" customWidth="1"/>
    <col min="4621" max="4621" width="17.42578125" style="40" customWidth="1"/>
    <col min="4622" max="4622" width="16" style="40" bestFit="1" customWidth="1"/>
    <col min="4623" max="4623" width="17.42578125" style="40" customWidth="1"/>
    <col min="4624" max="4625" width="16.42578125" style="40" bestFit="1" customWidth="1"/>
    <col min="4626" max="4861" width="11.42578125" style="40"/>
    <col min="4862" max="4862" width="9.28515625" style="40" customWidth="1"/>
    <col min="4863" max="4863" width="61" style="40" customWidth="1"/>
    <col min="4864" max="4864" width="9.5703125" style="40" bestFit="1" customWidth="1"/>
    <col min="4865" max="4865" width="11.5703125" style="40" bestFit="1" customWidth="1"/>
    <col min="4866" max="4867" width="9.5703125" style="40" bestFit="1" customWidth="1"/>
    <col min="4868" max="4868" width="13.85546875" style="40" customWidth="1"/>
    <col min="4869" max="4869" width="14.42578125" style="40" customWidth="1"/>
    <col min="4870" max="4874" width="12.7109375" style="40" customWidth="1"/>
    <col min="4875" max="4875" width="34" style="40" customWidth="1"/>
    <col min="4876" max="4876" width="18.5703125" style="40" customWidth="1"/>
    <col min="4877" max="4877" width="17.42578125" style="40" customWidth="1"/>
    <col min="4878" max="4878" width="16" style="40" bestFit="1" customWidth="1"/>
    <col min="4879" max="4879" width="17.42578125" style="40" customWidth="1"/>
    <col min="4880" max="4881" width="16.42578125" style="40" bestFit="1" customWidth="1"/>
    <col min="4882" max="5117" width="11.42578125" style="40"/>
    <col min="5118" max="5118" width="9.28515625" style="40" customWidth="1"/>
    <col min="5119" max="5119" width="61" style="40" customWidth="1"/>
    <col min="5120" max="5120" width="9.5703125" style="40" bestFit="1" customWidth="1"/>
    <col min="5121" max="5121" width="11.5703125" style="40" bestFit="1" customWidth="1"/>
    <col min="5122" max="5123" width="9.5703125" style="40" bestFit="1" customWidth="1"/>
    <col min="5124" max="5124" width="13.85546875" style="40" customWidth="1"/>
    <col min="5125" max="5125" width="14.42578125" style="40" customWidth="1"/>
    <col min="5126" max="5130" width="12.7109375" style="40" customWidth="1"/>
    <col min="5131" max="5131" width="34" style="40" customWidth="1"/>
    <col min="5132" max="5132" width="18.5703125" style="40" customWidth="1"/>
    <col min="5133" max="5133" width="17.42578125" style="40" customWidth="1"/>
    <col min="5134" max="5134" width="16" style="40" bestFit="1" customWidth="1"/>
    <col min="5135" max="5135" width="17.42578125" style="40" customWidth="1"/>
    <col min="5136" max="5137" width="16.42578125" style="40" bestFit="1" customWidth="1"/>
    <col min="5138" max="5373" width="11.42578125" style="40"/>
    <col min="5374" max="5374" width="9.28515625" style="40" customWidth="1"/>
    <col min="5375" max="5375" width="61" style="40" customWidth="1"/>
    <col min="5376" max="5376" width="9.5703125" style="40" bestFit="1" customWidth="1"/>
    <col min="5377" max="5377" width="11.5703125" style="40" bestFit="1" customWidth="1"/>
    <col min="5378" max="5379" width="9.5703125" style="40" bestFit="1" customWidth="1"/>
    <col min="5380" max="5380" width="13.85546875" style="40" customWidth="1"/>
    <col min="5381" max="5381" width="14.42578125" style="40" customWidth="1"/>
    <col min="5382" max="5386" width="12.7109375" style="40" customWidth="1"/>
    <col min="5387" max="5387" width="34" style="40" customWidth="1"/>
    <col min="5388" max="5388" width="18.5703125" style="40" customWidth="1"/>
    <col min="5389" max="5389" width="17.42578125" style="40" customWidth="1"/>
    <col min="5390" max="5390" width="16" style="40" bestFit="1" customWidth="1"/>
    <col min="5391" max="5391" width="17.42578125" style="40" customWidth="1"/>
    <col min="5392" max="5393" width="16.42578125" style="40" bestFit="1" customWidth="1"/>
    <col min="5394" max="5629" width="11.42578125" style="40"/>
    <col min="5630" max="5630" width="9.28515625" style="40" customWidth="1"/>
    <col min="5631" max="5631" width="61" style="40" customWidth="1"/>
    <col min="5632" max="5632" width="9.5703125" style="40" bestFit="1" customWidth="1"/>
    <col min="5633" max="5633" width="11.5703125" style="40" bestFit="1" customWidth="1"/>
    <col min="5634" max="5635" width="9.5703125" style="40" bestFit="1" customWidth="1"/>
    <col min="5636" max="5636" width="13.85546875" style="40" customWidth="1"/>
    <col min="5637" max="5637" width="14.42578125" style="40" customWidth="1"/>
    <col min="5638" max="5642" width="12.7109375" style="40" customWidth="1"/>
    <col min="5643" max="5643" width="34" style="40" customWidth="1"/>
    <col min="5644" max="5644" width="18.5703125" style="40" customWidth="1"/>
    <col min="5645" max="5645" width="17.42578125" style="40" customWidth="1"/>
    <col min="5646" max="5646" width="16" style="40" bestFit="1" customWidth="1"/>
    <col min="5647" max="5647" width="17.42578125" style="40" customWidth="1"/>
    <col min="5648" max="5649" width="16.42578125" style="40" bestFit="1" customWidth="1"/>
    <col min="5650" max="5885" width="11.42578125" style="40"/>
    <col min="5886" max="5886" width="9.28515625" style="40" customWidth="1"/>
    <col min="5887" max="5887" width="61" style="40" customWidth="1"/>
    <col min="5888" max="5888" width="9.5703125" style="40" bestFit="1" customWidth="1"/>
    <col min="5889" max="5889" width="11.5703125" style="40" bestFit="1" customWidth="1"/>
    <col min="5890" max="5891" width="9.5703125" style="40" bestFit="1" customWidth="1"/>
    <col min="5892" max="5892" width="13.85546875" style="40" customWidth="1"/>
    <col min="5893" max="5893" width="14.42578125" style="40" customWidth="1"/>
    <col min="5894" max="5898" width="12.7109375" style="40" customWidth="1"/>
    <col min="5899" max="5899" width="34" style="40" customWidth="1"/>
    <col min="5900" max="5900" width="18.5703125" style="40" customWidth="1"/>
    <col min="5901" max="5901" width="17.42578125" style="40" customWidth="1"/>
    <col min="5902" max="5902" width="16" style="40" bestFit="1" customWidth="1"/>
    <col min="5903" max="5903" width="17.42578125" style="40" customWidth="1"/>
    <col min="5904" max="5905" width="16.42578125" style="40" bestFit="1" customWidth="1"/>
    <col min="5906" max="6141" width="11.42578125" style="40"/>
    <col min="6142" max="6142" width="9.28515625" style="40" customWidth="1"/>
    <col min="6143" max="6143" width="61" style="40" customWidth="1"/>
    <col min="6144" max="6144" width="9.5703125" style="40" bestFit="1" customWidth="1"/>
    <col min="6145" max="6145" width="11.5703125" style="40" bestFit="1" customWidth="1"/>
    <col min="6146" max="6147" width="9.5703125" style="40" bestFit="1" customWidth="1"/>
    <col min="6148" max="6148" width="13.85546875" style="40" customWidth="1"/>
    <col min="6149" max="6149" width="14.42578125" style="40" customWidth="1"/>
    <col min="6150" max="6154" width="12.7109375" style="40" customWidth="1"/>
    <col min="6155" max="6155" width="34" style="40" customWidth="1"/>
    <col min="6156" max="6156" width="18.5703125" style="40" customWidth="1"/>
    <col min="6157" max="6157" width="17.42578125" style="40" customWidth="1"/>
    <col min="6158" max="6158" width="16" style="40" bestFit="1" customWidth="1"/>
    <col min="6159" max="6159" width="17.42578125" style="40" customWidth="1"/>
    <col min="6160" max="6161" width="16.42578125" style="40" bestFit="1" customWidth="1"/>
    <col min="6162" max="6397" width="11.42578125" style="40"/>
    <col min="6398" max="6398" width="9.28515625" style="40" customWidth="1"/>
    <col min="6399" max="6399" width="61" style="40" customWidth="1"/>
    <col min="6400" max="6400" width="9.5703125" style="40" bestFit="1" customWidth="1"/>
    <col min="6401" max="6401" width="11.5703125" style="40" bestFit="1" customWidth="1"/>
    <col min="6402" max="6403" width="9.5703125" style="40" bestFit="1" customWidth="1"/>
    <col min="6404" max="6404" width="13.85546875" style="40" customWidth="1"/>
    <col min="6405" max="6405" width="14.42578125" style="40" customWidth="1"/>
    <col min="6406" max="6410" width="12.7109375" style="40" customWidth="1"/>
    <col min="6411" max="6411" width="34" style="40" customWidth="1"/>
    <col min="6412" max="6412" width="18.5703125" style="40" customWidth="1"/>
    <col min="6413" max="6413" width="17.42578125" style="40" customWidth="1"/>
    <col min="6414" max="6414" width="16" style="40" bestFit="1" customWidth="1"/>
    <col min="6415" max="6415" width="17.42578125" style="40" customWidth="1"/>
    <col min="6416" max="6417" width="16.42578125" style="40" bestFit="1" customWidth="1"/>
    <col min="6418" max="6653" width="11.42578125" style="40"/>
    <col min="6654" max="6654" width="9.28515625" style="40" customWidth="1"/>
    <col min="6655" max="6655" width="61" style="40" customWidth="1"/>
    <col min="6656" max="6656" width="9.5703125" style="40" bestFit="1" customWidth="1"/>
    <col min="6657" max="6657" width="11.5703125" style="40" bestFit="1" customWidth="1"/>
    <col min="6658" max="6659" width="9.5703125" style="40" bestFit="1" customWidth="1"/>
    <col min="6660" max="6660" width="13.85546875" style="40" customWidth="1"/>
    <col min="6661" max="6661" width="14.42578125" style="40" customWidth="1"/>
    <col min="6662" max="6666" width="12.7109375" style="40" customWidth="1"/>
    <col min="6667" max="6667" width="34" style="40" customWidth="1"/>
    <col min="6668" max="6668" width="18.5703125" style="40" customWidth="1"/>
    <col min="6669" max="6669" width="17.42578125" style="40" customWidth="1"/>
    <col min="6670" max="6670" width="16" style="40" bestFit="1" customWidth="1"/>
    <col min="6671" max="6671" width="17.42578125" style="40" customWidth="1"/>
    <col min="6672" max="6673" width="16.42578125" style="40" bestFit="1" customWidth="1"/>
    <col min="6674" max="6909" width="11.42578125" style="40"/>
    <col min="6910" max="6910" width="9.28515625" style="40" customWidth="1"/>
    <col min="6911" max="6911" width="61" style="40" customWidth="1"/>
    <col min="6912" max="6912" width="9.5703125" style="40" bestFit="1" customWidth="1"/>
    <col min="6913" max="6913" width="11.5703125" style="40" bestFit="1" customWidth="1"/>
    <col min="6914" max="6915" width="9.5703125" style="40" bestFit="1" customWidth="1"/>
    <col min="6916" max="6916" width="13.85546875" style="40" customWidth="1"/>
    <col min="6917" max="6917" width="14.42578125" style="40" customWidth="1"/>
    <col min="6918" max="6922" width="12.7109375" style="40" customWidth="1"/>
    <col min="6923" max="6923" width="34" style="40" customWidth="1"/>
    <col min="6924" max="6924" width="18.5703125" style="40" customWidth="1"/>
    <col min="6925" max="6925" width="17.42578125" style="40" customWidth="1"/>
    <col min="6926" max="6926" width="16" style="40" bestFit="1" customWidth="1"/>
    <col min="6927" max="6927" width="17.42578125" style="40" customWidth="1"/>
    <col min="6928" max="6929" width="16.42578125" style="40" bestFit="1" customWidth="1"/>
    <col min="6930" max="7165" width="11.42578125" style="40"/>
    <col min="7166" max="7166" width="9.28515625" style="40" customWidth="1"/>
    <col min="7167" max="7167" width="61" style="40" customWidth="1"/>
    <col min="7168" max="7168" width="9.5703125" style="40" bestFit="1" customWidth="1"/>
    <col min="7169" max="7169" width="11.5703125" style="40" bestFit="1" customWidth="1"/>
    <col min="7170" max="7171" width="9.5703125" style="40" bestFit="1" customWidth="1"/>
    <col min="7172" max="7172" width="13.85546875" style="40" customWidth="1"/>
    <col min="7173" max="7173" width="14.42578125" style="40" customWidth="1"/>
    <col min="7174" max="7178" width="12.7109375" style="40" customWidth="1"/>
    <col min="7179" max="7179" width="34" style="40" customWidth="1"/>
    <col min="7180" max="7180" width="18.5703125" style="40" customWidth="1"/>
    <col min="7181" max="7181" width="17.42578125" style="40" customWidth="1"/>
    <col min="7182" max="7182" width="16" style="40" bestFit="1" customWidth="1"/>
    <col min="7183" max="7183" width="17.42578125" style="40" customWidth="1"/>
    <col min="7184" max="7185" width="16.42578125" style="40" bestFit="1" customWidth="1"/>
    <col min="7186" max="7421" width="11.42578125" style="40"/>
    <col min="7422" max="7422" width="9.28515625" style="40" customWidth="1"/>
    <col min="7423" max="7423" width="61" style="40" customWidth="1"/>
    <col min="7424" max="7424" width="9.5703125" style="40" bestFit="1" customWidth="1"/>
    <col min="7425" max="7425" width="11.5703125" style="40" bestFit="1" customWidth="1"/>
    <col min="7426" max="7427" width="9.5703125" style="40" bestFit="1" customWidth="1"/>
    <col min="7428" max="7428" width="13.85546875" style="40" customWidth="1"/>
    <col min="7429" max="7429" width="14.42578125" style="40" customWidth="1"/>
    <col min="7430" max="7434" width="12.7109375" style="40" customWidth="1"/>
    <col min="7435" max="7435" width="34" style="40" customWidth="1"/>
    <col min="7436" max="7436" width="18.5703125" style="40" customWidth="1"/>
    <col min="7437" max="7437" width="17.42578125" style="40" customWidth="1"/>
    <col min="7438" max="7438" width="16" style="40" bestFit="1" customWidth="1"/>
    <col min="7439" max="7439" width="17.42578125" style="40" customWidth="1"/>
    <col min="7440" max="7441" width="16.42578125" style="40" bestFit="1" customWidth="1"/>
    <col min="7442" max="7677" width="11.42578125" style="40"/>
    <col min="7678" max="7678" width="9.28515625" style="40" customWidth="1"/>
    <col min="7679" max="7679" width="61" style="40" customWidth="1"/>
    <col min="7680" max="7680" width="9.5703125" style="40" bestFit="1" customWidth="1"/>
    <col min="7681" max="7681" width="11.5703125" style="40" bestFit="1" customWidth="1"/>
    <col min="7682" max="7683" width="9.5703125" style="40" bestFit="1" customWidth="1"/>
    <col min="7684" max="7684" width="13.85546875" style="40" customWidth="1"/>
    <col min="7685" max="7685" width="14.42578125" style="40" customWidth="1"/>
    <col min="7686" max="7690" width="12.7109375" style="40" customWidth="1"/>
    <col min="7691" max="7691" width="34" style="40" customWidth="1"/>
    <col min="7692" max="7692" width="18.5703125" style="40" customWidth="1"/>
    <col min="7693" max="7693" width="17.42578125" style="40" customWidth="1"/>
    <col min="7694" max="7694" width="16" style="40" bestFit="1" customWidth="1"/>
    <col min="7695" max="7695" width="17.42578125" style="40" customWidth="1"/>
    <col min="7696" max="7697" width="16.42578125" style="40" bestFit="1" customWidth="1"/>
    <col min="7698" max="7933" width="11.42578125" style="40"/>
    <col min="7934" max="7934" width="9.28515625" style="40" customWidth="1"/>
    <col min="7935" max="7935" width="61" style="40" customWidth="1"/>
    <col min="7936" max="7936" width="9.5703125" style="40" bestFit="1" customWidth="1"/>
    <col min="7937" max="7937" width="11.5703125" style="40" bestFit="1" customWidth="1"/>
    <col min="7938" max="7939" width="9.5703125" style="40" bestFit="1" customWidth="1"/>
    <col min="7940" max="7940" width="13.85546875" style="40" customWidth="1"/>
    <col min="7941" max="7941" width="14.42578125" style="40" customWidth="1"/>
    <col min="7942" max="7946" width="12.7109375" style="40" customWidth="1"/>
    <col min="7947" max="7947" width="34" style="40" customWidth="1"/>
    <col min="7948" max="7948" width="18.5703125" style="40" customWidth="1"/>
    <col min="7949" max="7949" width="17.42578125" style="40" customWidth="1"/>
    <col min="7950" max="7950" width="16" style="40" bestFit="1" customWidth="1"/>
    <col min="7951" max="7951" width="17.42578125" style="40" customWidth="1"/>
    <col min="7952" max="7953" width="16.42578125" style="40" bestFit="1" customWidth="1"/>
    <col min="7954" max="8189" width="11.42578125" style="40"/>
    <col min="8190" max="8190" width="9.28515625" style="40" customWidth="1"/>
    <col min="8191" max="8191" width="61" style="40" customWidth="1"/>
    <col min="8192" max="8192" width="9.5703125" style="40" bestFit="1" customWidth="1"/>
    <col min="8193" max="8193" width="11.5703125" style="40" bestFit="1" customWidth="1"/>
    <col min="8194" max="8195" width="9.5703125" style="40" bestFit="1" customWidth="1"/>
    <col min="8196" max="8196" width="13.85546875" style="40" customWidth="1"/>
    <col min="8197" max="8197" width="14.42578125" style="40" customWidth="1"/>
    <col min="8198" max="8202" width="12.7109375" style="40" customWidth="1"/>
    <col min="8203" max="8203" width="34" style="40" customWidth="1"/>
    <col min="8204" max="8204" width="18.5703125" style="40" customWidth="1"/>
    <col min="8205" max="8205" width="17.42578125" style="40" customWidth="1"/>
    <col min="8206" max="8206" width="16" style="40" bestFit="1" customWidth="1"/>
    <col min="8207" max="8207" width="17.42578125" style="40" customWidth="1"/>
    <col min="8208" max="8209" width="16.42578125" style="40" bestFit="1" customWidth="1"/>
    <col min="8210" max="8445" width="11.42578125" style="40"/>
    <col min="8446" max="8446" width="9.28515625" style="40" customWidth="1"/>
    <col min="8447" max="8447" width="61" style="40" customWidth="1"/>
    <col min="8448" max="8448" width="9.5703125" style="40" bestFit="1" customWidth="1"/>
    <col min="8449" max="8449" width="11.5703125" style="40" bestFit="1" customWidth="1"/>
    <col min="8450" max="8451" width="9.5703125" style="40" bestFit="1" customWidth="1"/>
    <col min="8452" max="8452" width="13.85546875" style="40" customWidth="1"/>
    <col min="8453" max="8453" width="14.42578125" style="40" customWidth="1"/>
    <col min="8454" max="8458" width="12.7109375" style="40" customWidth="1"/>
    <col min="8459" max="8459" width="34" style="40" customWidth="1"/>
    <col min="8460" max="8460" width="18.5703125" style="40" customWidth="1"/>
    <col min="8461" max="8461" width="17.42578125" style="40" customWidth="1"/>
    <col min="8462" max="8462" width="16" style="40" bestFit="1" customWidth="1"/>
    <col min="8463" max="8463" width="17.42578125" style="40" customWidth="1"/>
    <col min="8464" max="8465" width="16.42578125" style="40" bestFit="1" customWidth="1"/>
    <col min="8466" max="8701" width="11.42578125" style="40"/>
    <col min="8702" max="8702" width="9.28515625" style="40" customWidth="1"/>
    <col min="8703" max="8703" width="61" style="40" customWidth="1"/>
    <col min="8704" max="8704" width="9.5703125" style="40" bestFit="1" customWidth="1"/>
    <col min="8705" max="8705" width="11.5703125" style="40" bestFit="1" customWidth="1"/>
    <col min="8706" max="8707" width="9.5703125" style="40" bestFit="1" customWidth="1"/>
    <col min="8708" max="8708" width="13.85546875" style="40" customWidth="1"/>
    <col min="8709" max="8709" width="14.42578125" style="40" customWidth="1"/>
    <col min="8710" max="8714" width="12.7109375" style="40" customWidth="1"/>
    <col min="8715" max="8715" width="34" style="40" customWidth="1"/>
    <col min="8716" max="8716" width="18.5703125" style="40" customWidth="1"/>
    <col min="8717" max="8717" width="17.42578125" style="40" customWidth="1"/>
    <col min="8718" max="8718" width="16" style="40" bestFit="1" customWidth="1"/>
    <col min="8719" max="8719" width="17.42578125" style="40" customWidth="1"/>
    <col min="8720" max="8721" width="16.42578125" style="40" bestFit="1" customWidth="1"/>
    <col min="8722" max="8957" width="11.42578125" style="40"/>
    <col min="8958" max="8958" width="9.28515625" style="40" customWidth="1"/>
    <col min="8959" max="8959" width="61" style="40" customWidth="1"/>
    <col min="8960" max="8960" width="9.5703125" style="40" bestFit="1" customWidth="1"/>
    <col min="8961" max="8961" width="11.5703125" style="40" bestFit="1" customWidth="1"/>
    <col min="8962" max="8963" width="9.5703125" style="40" bestFit="1" customWidth="1"/>
    <col min="8964" max="8964" width="13.85546875" style="40" customWidth="1"/>
    <col min="8965" max="8965" width="14.42578125" style="40" customWidth="1"/>
    <col min="8966" max="8970" width="12.7109375" style="40" customWidth="1"/>
    <col min="8971" max="8971" width="34" style="40" customWidth="1"/>
    <col min="8972" max="8972" width="18.5703125" style="40" customWidth="1"/>
    <col min="8973" max="8973" width="17.42578125" style="40" customWidth="1"/>
    <col min="8974" max="8974" width="16" style="40" bestFit="1" customWidth="1"/>
    <col min="8975" max="8975" width="17.42578125" style="40" customWidth="1"/>
    <col min="8976" max="8977" width="16.42578125" style="40" bestFit="1" customWidth="1"/>
    <col min="8978" max="9213" width="11.42578125" style="40"/>
    <col min="9214" max="9214" width="9.28515625" style="40" customWidth="1"/>
    <col min="9215" max="9215" width="61" style="40" customWidth="1"/>
    <col min="9216" max="9216" width="9.5703125" style="40" bestFit="1" customWidth="1"/>
    <col min="9217" max="9217" width="11.5703125" style="40" bestFit="1" customWidth="1"/>
    <col min="9218" max="9219" width="9.5703125" style="40" bestFit="1" customWidth="1"/>
    <col min="9220" max="9220" width="13.85546875" style="40" customWidth="1"/>
    <col min="9221" max="9221" width="14.42578125" style="40" customWidth="1"/>
    <col min="9222" max="9226" width="12.7109375" style="40" customWidth="1"/>
    <col min="9227" max="9227" width="34" style="40" customWidth="1"/>
    <col min="9228" max="9228" width="18.5703125" style="40" customWidth="1"/>
    <col min="9229" max="9229" width="17.42578125" style="40" customWidth="1"/>
    <col min="9230" max="9230" width="16" style="40" bestFit="1" customWidth="1"/>
    <col min="9231" max="9231" width="17.42578125" style="40" customWidth="1"/>
    <col min="9232" max="9233" width="16.42578125" style="40" bestFit="1" customWidth="1"/>
    <col min="9234" max="9469" width="11.42578125" style="40"/>
    <col min="9470" max="9470" width="9.28515625" style="40" customWidth="1"/>
    <col min="9471" max="9471" width="61" style="40" customWidth="1"/>
    <col min="9472" max="9472" width="9.5703125" style="40" bestFit="1" customWidth="1"/>
    <col min="9473" max="9473" width="11.5703125" style="40" bestFit="1" customWidth="1"/>
    <col min="9474" max="9475" width="9.5703125" style="40" bestFit="1" customWidth="1"/>
    <col min="9476" max="9476" width="13.85546875" style="40" customWidth="1"/>
    <col min="9477" max="9477" width="14.42578125" style="40" customWidth="1"/>
    <col min="9478" max="9482" width="12.7109375" style="40" customWidth="1"/>
    <col min="9483" max="9483" width="34" style="40" customWidth="1"/>
    <col min="9484" max="9484" width="18.5703125" style="40" customWidth="1"/>
    <col min="9485" max="9485" width="17.42578125" style="40" customWidth="1"/>
    <col min="9486" max="9486" width="16" style="40" bestFit="1" customWidth="1"/>
    <col min="9487" max="9487" width="17.42578125" style="40" customWidth="1"/>
    <col min="9488" max="9489" width="16.42578125" style="40" bestFit="1" customWidth="1"/>
    <col min="9490" max="9725" width="11.42578125" style="40"/>
    <col min="9726" max="9726" width="9.28515625" style="40" customWidth="1"/>
    <col min="9727" max="9727" width="61" style="40" customWidth="1"/>
    <col min="9728" max="9728" width="9.5703125" style="40" bestFit="1" customWidth="1"/>
    <col min="9729" max="9729" width="11.5703125" style="40" bestFit="1" customWidth="1"/>
    <col min="9730" max="9731" width="9.5703125" style="40" bestFit="1" customWidth="1"/>
    <col min="9732" max="9732" width="13.85546875" style="40" customWidth="1"/>
    <col min="9733" max="9733" width="14.42578125" style="40" customWidth="1"/>
    <col min="9734" max="9738" width="12.7109375" style="40" customWidth="1"/>
    <col min="9739" max="9739" width="34" style="40" customWidth="1"/>
    <col min="9740" max="9740" width="18.5703125" style="40" customWidth="1"/>
    <col min="9741" max="9741" width="17.42578125" style="40" customWidth="1"/>
    <col min="9742" max="9742" width="16" style="40" bestFit="1" customWidth="1"/>
    <col min="9743" max="9743" width="17.42578125" style="40" customWidth="1"/>
    <col min="9744" max="9745" width="16.42578125" style="40" bestFit="1" customWidth="1"/>
    <col min="9746" max="9981" width="11.42578125" style="40"/>
    <col min="9982" max="9982" width="9.28515625" style="40" customWidth="1"/>
    <col min="9983" max="9983" width="61" style="40" customWidth="1"/>
    <col min="9984" max="9984" width="9.5703125" style="40" bestFit="1" customWidth="1"/>
    <col min="9985" max="9985" width="11.5703125" style="40" bestFit="1" customWidth="1"/>
    <col min="9986" max="9987" width="9.5703125" style="40" bestFit="1" customWidth="1"/>
    <col min="9988" max="9988" width="13.85546875" style="40" customWidth="1"/>
    <col min="9989" max="9989" width="14.42578125" style="40" customWidth="1"/>
    <col min="9990" max="9994" width="12.7109375" style="40" customWidth="1"/>
    <col min="9995" max="9995" width="34" style="40" customWidth="1"/>
    <col min="9996" max="9996" width="18.5703125" style="40" customWidth="1"/>
    <col min="9997" max="9997" width="17.42578125" style="40" customWidth="1"/>
    <col min="9998" max="9998" width="16" style="40" bestFit="1" customWidth="1"/>
    <col min="9999" max="9999" width="17.42578125" style="40" customWidth="1"/>
    <col min="10000" max="10001" width="16.42578125" style="40" bestFit="1" customWidth="1"/>
    <col min="10002" max="10237" width="11.42578125" style="40"/>
    <col min="10238" max="10238" width="9.28515625" style="40" customWidth="1"/>
    <col min="10239" max="10239" width="61" style="40" customWidth="1"/>
    <col min="10240" max="10240" width="9.5703125" style="40" bestFit="1" customWidth="1"/>
    <col min="10241" max="10241" width="11.5703125" style="40" bestFit="1" customWidth="1"/>
    <col min="10242" max="10243" width="9.5703125" style="40" bestFit="1" customWidth="1"/>
    <col min="10244" max="10244" width="13.85546875" style="40" customWidth="1"/>
    <col min="10245" max="10245" width="14.42578125" style="40" customWidth="1"/>
    <col min="10246" max="10250" width="12.7109375" style="40" customWidth="1"/>
    <col min="10251" max="10251" width="34" style="40" customWidth="1"/>
    <col min="10252" max="10252" width="18.5703125" style="40" customWidth="1"/>
    <col min="10253" max="10253" width="17.42578125" style="40" customWidth="1"/>
    <col min="10254" max="10254" width="16" style="40" bestFit="1" customWidth="1"/>
    <col min="10255" max="10255" width="17.42578125" style="40" customWidth="1"/>
    <col min="10256" max="10257" width="16.42578125" style="40" bestFit="1" customWidth="1"/>
    <col min="10258" max="10493" width="11.42578125" style="40"/>
    <col min="10494" max="10494" width="9.28515625" style="40" customWidth="1"/>
    <col min="10495" max="10495" width="61" style="40" customWidth="1"/>
    <col min="10496" max="10496" width="9.5703125" style="40" bestFit="1" customWidth="1"/>
    <col min="10497" max="10497" width="11.5703125" style="40" bestFit="1" customWidth="1"/>
    <col min="10498" max="10499" width="9.5703125" style="40" bestFit="1" customWidth="1"/>
    <col min="10500" max="10500" width="13.85546875" style="40" customWidth="1"/>
    <col min="10501" max="10501" width="14.42578125" style="40" customWidth="1"/>
    <col min="10502" max="10506" width="12.7109375" style="40" customWidth="1"/>
    <col min="10507" max="10507" width="34" style="40" customWidth="1"/>
    <col min="10508" max="10508" width="18.5703125" style="40" customWidth="1"/>
    <col min="10509" max="10509" width="17.42578125" style="40" customWidth="1"/>
    <col min="10510" max="10510" width="16" style="40" bestFit="1" customWidth="1"/>
    <col min="10511" max="10511" width="17.42578125" style="40" customWidth="1"/>
    <col min="10512" max="10513" width="16.42578125" style="40" bestFit="1" customWidth="1"/>
    <col min="10514" max="10749" width="11.42578125" style="40"/>
    <col min="10750" max="10750" width="9.28515625" style="40" customWidth="1"/>
    <col min="10751" max="10751" width="61" style="40" customWidth="1"/>
    <col min="10752" max="10752" width="9.5703125" style="40" bestFit="1" customWidth="1"/>
    <col min="10753" max="10753" width="11.5703125" style="40" bestFit="1" customWidth="1"/>
    <col min="10754" max="10755" width="9.5703125" style="40" bestFit="1" customWidth="1"/>
    <col min="10756" max="10756" width="13.85546875" style="40" customWidth="1"/>
    <col min="10757" max="10757" width="14.42578125" style="40" customWidth="1"/>
    <col min="10758" max="10762" width="12.7109375" style="40" customWidth="1"/>
    <col min="10763" max="10763" width="34" style="40" customWidth="1"/>
    <col min="10764" max="10764" width="18.5703125" style="40" customWidth="1"/>
    <col min="10765" max="10765" width="17.42578125" style="40" customWidth="1"/>
    <col min="10766" max="10766" width="16" style="40" bestFit="1" customWidth="1"/>
    <col min="10767" max="10767" width="17.42578125" style="40" customWidth="1"/>
    <col min="10768" max="10769" width="16.42578125" style="40" bestFit="1" customWidth="1"/>
    <col min="10770" max="11005" width="11.42578125" style="40"/>
    <col min="11006" max="11006" width="9.28515625" style="40" customWidth="1"/>
    <col min="11007" max="11007" width="61" style="40" customWidth="1"/>
    <col min="11008" max="11008" width="9.5703125" style="40" bestFit="1" customWidth="1"/>
    <col min="11009" max="11009" width="11.5703125" style="40" bestFit="1" customWidth="1"/>
    <col min="11010" max="11011" width="9.5703125" style="40" bestFit="1" customWidth="1"/>
    <col min="11012" max="11012" width="13.85546875" style="40" customWidth="1"/>
    <col min="11013" max="11013" width="14.42578125" style="40" customWidth="1"/>
    <col min="11014" max="11018" width="12.7109375" style="40" customWidth="1"/>
    <col min="11019" max="11019" width="34" style="40" customWidth="1"/>
    <col min="11020" max="11020" width="18.5703125" style="40" customWidth="1"/>
    <col min="11021" max="11021" width="17.42578125" style="40" customWidth="1"/>
    <col min="11022" max="11022" width="16" style="40" bestFit="1" customWidth="1"/>
    <col min="11023" max="11023" width="17.42578125" style="40" customWidth="1"/>
    <col min="11024" max="11025" width="16.42578125" style="40" bestFit="1" customWidth="1"/>
    <col min="11026" max="11261" width="11.42578125" style="40"/>
    <col min="11262" max="11262" width="9.28515625" style="40" customWidth="1"/>
    <col min="11263" max="11263" width="61" style="40" customWidth="1"/>
    <col min="11264" max="11264" width="9.5703125" style="40" bestFit="1" customWidth="1"/>
    <col min="11265" max="11265" width="11.5703125" style="40" bestFit="1" customWidth="1"/>
    <col min="11266" max="11267" width="9.5703125" style="40" bestFit="1" customWidth="1"/>
    <col min="11268" max="11268" width="13.85546875" style="40" customWidth="1"/>
    <col min="11269" max="11269" width="14.42578125" style="40" customWidth="1"/>
    <col min="11270" max="11274" width="12.7109375" style="40" customWidth="1"/>
    <col min="11275" max="11275" width="34" style="40" customWidth="1"/>
    <col min="11276" max="11276" width="18.5703125" style="40" customWidth="1"/>
    <col min="11277" max="11277" width="17.42578125" style="40" customWidth="1"/>
    <col min="11278" max="11278" width="16" style="40" bestFit="1" customWidth="1"/>
    <col min="11279" max="11279" width="17.42578125" style="40" customWidth="1"/>
    <col min="11280" max="11281" width="16.42578125" style="40" bestFit="1" customWidth="1"/>
    <col min="11282" max="11517" width="11.42578125" style="40"/>
    <col min="11518" max="11518" width="9.28515625" style="40" customWidth="1"/>
    <col min="11519" max="11519" width="61" style="40" customWidth="1"/>
    <col min="11520" max="11520" width="9.5703125" style="40" bestFit="1" customWidth="1"/>
    <col min="11521" max="11521" width="11.5703125" style="40" bestFit="1" customWidth="1"/>
    <col min="11522" max="11523" width="9.5703125" style="40" bestFit="1" customWidth="1"/>
    <col min="11524" max="11524" width="13.85546875" style="40" customWidth="1"/>
    <col min="11525" max="11525" width="14.42578125" style="40" customWidth="1"/>
    <col min="11526" max="11530" width="12.7109375" style="40" customWidth="1"/>
    <col min="11531" max="11531" width="34" style="40" customWidth="1"/>
    <col min="11532" max="11532" width="18.5703125" style="40" customWidth="1"/>
    <col min="11533" max="11533" width="17.42578125" style="40" customWidth="1"/>
    <col min="11534" max="11534" width="16" style="40" bestFit="1" customWidth="1"/>
    <col min="11535" max="11535" width="17.42578125" style="40" customWidth="1"/>
    <col min="11536" max="11537" width="16.42578125" style="40" bestFit="1" customWidth="1"/>
    <col min="11538" max="11773" width="11.42578125" style="40"/>
    <col min="11774" max="11774" width="9.28515625" style="40" customWidth="1"/>
    <col min="11775" max="11775" width="61" style="40" customWidth="1"/>
    <col min="11776" max="11776" width="9.5703125" style="40" bestFit="1" customWidth="1"/>
    <col min="11777" max="11777" width="11.5703125" style="40" bestFit="1" customWidth="1"/>
    <col min="11778" max="11779" width="9.5703125" style="40" bestFit="1" customWidth="1"/>
    <col min="11780" max="11780" width="13.85546875" style="40" customWidth="1"/>
    <col min="11781" max="11781" width="14.42578125" style="40" customWidth="1"/>
    <col min="11782" max="11786" width="12.7109375" style="40" customWidth="1"/>
    <col min="11787" max="11787" width="34" style="40" customWidth="1"/>
    <col min="11788" max="11788" width="18.5703125" style="40" customWidth="1"/>
    <col min="11789" max="11789" width="17.42578125" style="40" customWidth="1"/>
    <col min="11790" max="11790" width="16" style="40" bestFit="1" customWidth="1"/>
    <col min="11791" max="11791" width="17.42578125" style="40" customWidth="1"/>
    <col min="11792" max="11793" width="16.42578125" style="40" bestFit="1" customWidth="1"/>
    <col min="11794" max="12029" width="11.42578125" style="40"/>
    <col min="12030" max="12030" width="9.28515625" style="40" customWidth="1"/>
    <col min="12031" max="12031" width="61" style="40" customWidth="1"/>
    <col min="12032" max="12032" width="9.5703125" style="40" bestFit="1" customWidth="1"/>
    <col min="12033" max="12033" width="11.5703125" style="40" bestFit="1" customWidth="1"/>
    <col min="12034" max="12035" width="9.5703125" style="40" bestFit="1" customWidth="1"/>
    <col min="12036" max="12036" width="13.85546875" style="40" customWidth="1"/>
    <col min="12037" max="12037" width="14.42578125" style="40" customWidth="1"/>
    <col min="12038" max="12042" width="12.7109375" style="40" customWidth="1"/>
    <col min="12043" max="12043" width="34" style="40" customWidth="1"/>
    <col min="12044" max="12044" width="18.5703125" style="40" customWidth="1"/>
    <col min="12045" max="12045" width="17.42578125" style="40" customWidth="1"/>
    <col min="12046" max="12046" width="16" style="40" bestFit="1" customWidth="1"/>
    <col min="12047" max="12047" width="17.42578125" style="40" customWidth="1"/>
    <col min="12048" max="12049" width="16.42578125" style="40" bestFit="1" customWidth="1"/>
    <col min="12050" max="12285" width="11.42578125" style="40"/>
    <col min="12286" max="12286" width="9.28515625" style="40" customWidth="1"/>
    <col min="12287" max="12287" width="61" style="40" customWidth="1"/>
    <col min="12288" max="12288" width="9.5703125" style="40" bestFit="1" customWidth="1"/>
    <col min="12289" max="12289" width="11.5703125" style="40" bestFit="1" customWidth="1"/>
    <col min="12290" max="12291" width="9.5703125" style="40" bestFit="1" customWidth="1"/>
    <col min="12292" max="12292" width="13.85546875" style="40" customWidth="1"/>
    <col min="12293" max="12293" width="14.42578125" style="40" customWidth="1"/>
    <col min="12294" max="12298" width="12.7109375" style="40" customWidth="1"/>
    <col min="12299" max="12299" width="34" style="40" customWidth="1"/>
    <col min="12300" max="12300" width="18.5703125" style="40" customWidth="1"/>
    <col min="12301" max="12301" width="17.42578125" style="40" customWidth="1"/>
    <col min="12302" max="12302" width="16" style="40" bestFit="1" customWidth="1"/>
    <col min="12303" max="12303" width="17.42578125" style="40" customWidth="1"/>
    <col min="12304" max="12305" width="16.42578125" style="40" bestFit="1" customWidth="1"/>
    <col min="12306" max="12541" width="11.42578125" style="40"/>
    <col min="12542" max="12542" width="9.28515625" style="40" customWidth="1"/>
    <col min="12543" max="12543" width="61" style="40" customWidth="1"/>
    <col min="12544" max="12544" width="9.5703125" style="40" bestFit="1" customWidth="1"/>
    <col min="12545" max="12545" width="11.5703125" style="40" bestFit="1" customWidth="1"/>
    <col min="12546" max="12547" width="9.5703125" style="40" bestFit="1" customWidth="1"/>
    <col min="12548" max="12548" width="13.85546875" style="40" customWidth="1"/>
    <col min="12549" max="12549" width="14.42578125" style="40" customWidth="1"/>
    <col min="12550" max="12554" width="12.7109375" style="40" customWidth="1"/>
    <col min="12555" max="12555" width="34" style="40" customWidth="1"/>
    <col min="12556" max="12556" width="18.5703125" style="40" customWidth="1"/>
    <col min="12557" max="12557" width="17.42578125" style="40" customWidth="1"/>
    <col min="12558" max="12558" width="16" style="40" bestFit="1" customWidth="1"/>
    <col min="12559" max="12559" width="17.42578125" style="40" customWidth="1"/>
    <col min="12560" max="12561" width="16.42578125" style="40" bestFit="1" customWidth="1"/>
    <col min="12562" max="12797" width="11.42578125" style="40"/>
    <col min="12798" max="12798" width="9.28515625" style="40" customWidth="1"/>
    <col min="12799" max="12799" width="61" style="40" customWidth="1"/>
    <col min="12800" max="12800" width="9.5703125" style="40" bestFit="1" customWidth="1"/>
    <col min="12801" max="12801" width="11.5703125" style="40" bestFit="1" customWidth="1"/>
    <col min="12802" max="12803" width="9.5703125" style="40" bestFit="1" customWidth="1"/>
    <col min="12804" max="12804" width="13.85546875" style="40" customWidth="1"/>
    <col min="12805" max="12805" width="14.42578125" style="40" customWidth="1"/>
    <col min="12806" max="12810" width="12.7109375" style="40" customWidth="1"/>
    <col min="12811" max="12811" width="34" style="40" customWidth="1"/>
    <col min="12812" max="12812" width="18.5703125" style="40" customWidth="1"/>
    <col min="12813" max="12813" width="17.42578125" style="40" customWidth="1"/>
    <col min="12814" max="12814" width="16" style="40" bestFit="1" customWidth="1"/>
    <col min="12815" max="12815" width="17.42578125" style="40" customWidth="1"/>
    <col min="12816" max="12817" width="16.42578125" style="40" bestFit="1" customWidth="1"/>
    <col min="12818" max="13053" width="11.42578125" style="40"/>
    <col min="13054" max="13054" width="9.28515625" style="40" customWidth="1"/>
    <col min="13055" max="13055" width="61" style="40" customWidth="1"/>
    <col min="13056" max="13056" width="9.5703125" style="40" bestFit="1" customWidth="1"/>
    <col min="13057" max="13057" width="11.5703125" style="40" bestFit="1" customWidth="1"/>
    <col min="13058" max="13059" width="9.5703125" style="40" bestFit="1" customWidth="1"/>
    <col min="13060" max="13060" width="13.85546875" style="40" customWidth="1"/>
    <col min="13061" max="13061" width="14.42578125" style="40" customWidth="1"/>
    <col min="13062" max="13066" width="12.7109375" style="40" customWidth="1"/>
    <col min="13067" max="13067" width="34" style="40" customWidth="1"/>
    <col min="13068" max="13068" width="18.5703125" style="40" customWidth="1"/>
    <col min="13069" max="13069" width="17.42578125" style="40" customWidth="1"/>
    <col min="13070" max="13070" width="16" style="40" bestFit="1" customWidth="1"/>
    <col min="13071" max="13071" width="17.42578125" style="40" customWidth="1"/>
    <col min="13072" max="13073" width="16.42578125" style="40" bestFit="1" customWidth="1"/>
    <col min="13074" max="13309" width="11.42578125" style="40"/>
    <col min="13310" max="13310" width="9.28515625" style="40" customWidth="1"/>
    <col min="13311" max="13311" width="61" style="40" customWidth="1"/>
    <col min="13312" max="13312" width="9.5703125" style="40" bestFit="1" customWidth="1"/>
    <col min="13313" max="13313" width="11.5703125" style="40" bestFit="1" customWidth="1"/>
    <col min="13314" max="13315" width="9.5703125" style="40" bestFit="1" customWidth="1"/>
    <col min="13316" max="13316" width="13.85546875" style="40" customWidth="1"/>
    <col min="13317" max="13317" width="14.42578125" style="40" customWidth="1"/>
    <col min="13318" max="13322" width="12.7109375" style="40" customWidth="1"/>
    <col min="13323" max="13323" width="34" style="40" customWidth="1"/>
    <col min="13324" max="13324" width="18.5703125" style="40" customWidth="1"/>
    <col min="13325" max="13325" width="17.42578125" style="40" customWidth="1"/>
    <col min="13326" max="13326" width="16" style="40" bestFit="1" customWidth="1"/>
    <col min="13327" max="13327" width="17.42578125" style="40" customWidth="1"/>
    <col min="13328" max="13329" width="16.42578125" style="40" bestFit="1" customWidth="1"/>
    <col min="13330" max="13565" width="11.42578125" style="40"/>
    <col min="13566" max="13566" width="9.28515625" style="40" customWidth="1"/>
    <col min="13567" max="13567" width="61" style="40" customWidth="1"/>
    <col min="13568" max="13568" width="9.5703125" style="40" bestFit="1" customWidth="1"/>
    <col min="13569" max="13569" width="11.5703125" style="40" bestFit="1" customWidth="1"/>
    <col min="13570" max="13571" width="9.5703125" style="40" bestFit="1" customWidth="1"/>
    <col min="13572" max="13572" width="13.85546875" style="40" customWidth="1"/>
    <col min="13573" max="13573" width="14.42578125" style="40" customWidth="1"/>
    <col min="13574" max="13578" width="12.7109375" style="40" customWidth="1"/>
    <col min="13579" max="13579" width="34" style="40" customWidth="1"/>
    <col min="13580" max="13580" width="18.5703125" style="40" customWidth="1"/>
    <col min="13581" max="13581" width="17.42578125" style="40" customWidth="1"/>
    <col min="13582" max="13582" width="16" style="40" bestFit="1" customWidth="1"/>
    <col min="13583" max="13583" width="17.42578125" style="40" customWidth="1"/>
    <col min="13584" max="13585" width="16.42578125" style="40" bestFit="1" customWidth="1"/>
    <col min="13586" max="13821" width="11.42578125" style="40"/>
    <col min="13822" max="13822" width="9.28515625" style="40" customWidth="1"/>
    <col min="13823" max="13823" width="61" style="40" customWidth="1"/>
    <col min="13824" max="13824" width="9.5703125" style="40" bestFit="1" customWidth="1"/>
    <col min="13825" max="13825" width="11.5703125" style="40" bestFit="1" customWidth="1"/>
    <col min="13826" max="13827" width="9.5703125" style="40" bestFit="1" customWidth="1"/>
    <col min="13828" max="13828" width="13.85546875" style="40" customWidth="1"/>
    <col min="13829" max="13829" width="14.42578125" style="40" customWidth="1"/>
    <col min="13830" max="13834" width="12.7109375" style="40" customWidth="1"/>
    <col min="13835" max="13835" width="34" style="40" customWidth="1"/>
    <col min="13836" max="13836" width="18.5703125" style="40" customWidth="1"/>
    <col min="13837" max="13837" width="17.42578125" style="40" customWidth="1"/>
    <col min="13838" max="13838" width="16" style="40" bestFit="1" customWidth="1"/>
    <col min="13839" max="13839" width="17.42578125" style="40" customWidth="1"/>
    <col min="13840" max="13841" width="16.42578125" style="40" bestFit="1" customWidth="1"/>
    <col min="13842" max="14077" width="11.42578125" style="40"/>
    <col min="14078" max="14078" width="9.28515625" style="40" customWidth="1"/>
    <col min="14079" max="14079" width="61" style="40" customWidth="1"/>
    <col min="14080" max="14080" width="9.5703125" style="40" bestFit="1" customWidth="1"/>
    <col min="14081" max="14081" width="11.5703125" style="40" bestFit="1" customWidth="1"/>
    <col min="14082" max="14083" width="9.5703125" style="40" bestFit="1" customWidth="1"/>
    <col min="14084" max="14084" width="13.85546875" style="40" customWidth="1"/>
    <col min="14085" max="14085" width="14.42578125" style="40" customWidth="1"/>
    <col min="14086" max="14090" width="12.7109375" style="40" customWidth="1"/>
    <col min="14091" max="14091" width="34" style="40" customWidth="1"/>
    <col min="14092" max="14092" width="18.5703125" style="40" customWidth="1"/>
    <col min="14093" max="14093" width="17.42578125" style="40" customWidth="1"/>
    <col min="14094" max="14094" width="16" style="40" bestFit="1" customWidth="1"/>
    <col min="14095" max="14095" width="17.42578125" style="40" customWidth="1"/>
    <col min="14096" max="14097" width="16.42578125" style="40" bestFit="1" customWidth="1"/>
    <col min="14098" max="14333" width="11.42578125" style="40"/>
    <col min="14334" max="14334" width="9.28515625" style="40" customWidth="1"/>
    <col min="14335" max="14335" width="61" style="40" customWidth="1"/>
    <col min="14336" max="14336" width="9.5703125" style="40" bestFit="1" customWidth="1"/>
    <col min="14337" max="14337" width="11.5703125" style="40" bestFit="1" customWidth="1"/>
    <col min="14338" max="14339" width="9.5703125" style="40" bestFit="1" customWidth="1"/>
    <col min="14340" max="14340" width="13.85546875" style="40" customWidth="1"/>
    <col min="14341" max="14341" width="14.42578125" style="40" customWidth="1"/>
    <col min="14342" max="14346" width="12.7109375" style="40" customWidth="1"/>
    <col min="14347" max="14347" width="34" style="40" customWidth="1"/>
    <col min="14348" max="14348" width="18.5703125" style="40" customWidth="1"/>
    <col min="14349" max="14349" width="17.42578125" style="40" customWidth="1"/>
    <col min="14350" max="14350" width="16" style="40" bestFit="1" customWidth="1"/>
    <col min="14351" max="14351" width="17.42578125" style="40" customWidth="1"/>
    <col min="14352" max="14353" width="16.42578125" style="40" bestFit="1" customWidth="1"/>
    <col min="14354" max="14589" width="11.42578125" style="40"/>
    <col min="14590" max="14590" width="9.28515625" style="40" customWidth="1"/>
    <col min="14591" max="14591" width="61" style="40" customWidth="1"/>
    <col min="14592" max="14592" width="9.5703125" style="40" bestFit="1" customWidth="1"/>
    <col min="14593" max="14593" width="11.5703125" style="40" bestFit="1" customWidth="1"/>
    <col min="14594" max="14595" width="9.5703125" style="40" bestFit="1" customWidth="1"/>
    <col min="14596" max="14596" width="13.85546875" style="40" customWidth="1"/>
    <col min="14597" max="14597" width="14.42578125" style="40" customWidth="1"/>
    <col min="14598" max="14602" width="12.7109375" style="40" customWidth="1"/>
    <col min="14603" max="14603" width="34" style="40" customWidth="1"/>
    <col min="14604" max="14604" width="18.5703125" style="40" customWidth="1"/>
    <col min="14605" max="14605" width="17.42578125" style="40" customWidth="1"/>
    <col min="14606" max="14606" width="16" style="40" bestFit="1" customWidth="1"/>
    <col min="14607" max="14607" width="17.42578125" style="40" customWidth="1"/>
    <col min="14608" max="14609" width="16.42578125" style="40" bestFit="1" customWidth="1"/>
    <col min="14610" max="14845" width="11.42578125" style="40"/>
    <col min="14846" max="14846" width="9.28515625" style="40" customWidth="1"/>
    <col min="14847" max="14847" width="61" style="40" customWidth="1"/>
    <col min="14848" max="14848" width="9.5703125" style="40" bestFit="1" customWidth="1"/>
    <col min="14849" max="14849" width="11.5703125" style="40" bestFit="1" customWidth="1"/>
    <col min="14850" max="14851" width="9.5703125" style="40" bestFit="1" customWidth="1"/>
    <col min="14852" max="14852" width="13.85546875" style="40" customWidth="1"/>
    <col min="14853" max="14853" width="14.42578125" style="40" customWidth="1"/>
    <col min="14854" max="14858" width="12.7109375" style="40" customWidth="1"/>
    <col min="14859" max="14859" width="34" style="40" customWidth="1"/>
    <col min="14860" max="14860" width="18.5703125" style="40" customWidth="1"/>
    <col min="14861" max="14861" width="17.42578125" style="40" customWidth="1"/>
    <col min="14862" max="14862" width="16" style="40" bestFit="1" customWidth="1"/>
    <col min="14863" max="14863" width="17.42578125" style="40" customWidth="1"/>
    <col min="14864" max="14865" width="16.42578125" style="40" bestFit="1" customWidth="1"/>
    <col min="14866" max="15101" width="11.42578125" style="40"/>
    <col min="15102" max="15102" width="9.28515625" style="40" customWidth="1"/>
    <col min="15103" max="15103" width="61" style="40" customWidth="1"/>
    <col min="15104" max="15104" width="9.5703125" style="40" bestFit="1" customWidth="1"/>
    <col min="15105" max="15105" width="11.5703125" style="40" bestFit="1" customWidth="1"/>
    <col min="15106" max="15107" width="9.5703125" style="40" bestFit="1" customWidth="1"/>
    <col min="15108" max="15108" width="13.85546875" style="40" customWidth="1"/>
    <col min="15109" max="15109" width="14.42578125" style="40" customWidth="1"/>
    <col min="15110" max="15114" width="12.7109375" style="40" customWidth="1"/>
    <col min="15115" max="15115" width="34" style="40" customWidth="1"/>
    <col min="15116" max="15116" width="18.5703125" style="40" customWidth="1"/>
    <col min="15117" max="15117" width="17.42578125" style="40" customWidth="1"/>
    <col min="15118" max="15118" width="16" style="40" bestFit="1" customWidth="1"/>
    <col min="15119" max="15119" width="17.42578125" style="40" customWidth="1"/>
    <col min="15120" max="15121" width="16.42578125" style="40" bestFit="1" customWidth="1"/>
    <col min="15122" max="15357" width="11.42578125" style="40"/>
    <col min="15358" max="15358" width="9.28515625" style="40" customWidth="1"/>
    <col min="15359" max="15359" width="61" style="40" customWidth="1"/>
    <col min="15360" max="15360" width="9.5703125" style="40" bestFit="1" customWidth="1"/>
    <col min="15361" max="15361" width="11.5703125" style="40" bestFit="1" customWidth="1"/>
    <col min="15362" max="15363" width="9.5703125" style="40" bestFit="1" customWidth="1"/>
    <col min="15364" max="15364" width="13.85546875" style="40" customWidth="1"/>
    <col min="15365" max="15365" width="14.42578125" style="40" customWidth="1"/>
    <col min="15366" max="15370" width="12.7109375" style="40" customWidth="1"/>
    <col min="15371" max="15371" width="34" style="40" customWidth="1"/>
    <col min="15372" max="15372" width="18.5703125" style="40" customWidth="1"/>
    <col min="15373" max="15373" width="17.42578125" style="40" customWidth="1"/>
    <col min="15374" max="15374" width="16" style="40" bestFit="1" customWidth="1"/>
    <col min="15375" max="15375" width="17.42578125" style="40" customWidth="1"/>
    <col min="15376" max="15377" width="16.42578125" style="40" bestFit="1" customWidth="1"/>
    <col min="15378" max="15613" width="11.42578125" style="40"/>
    <col min="15614" max="15614" width="9.28515625" style="40" customWidth="1"/>
    <col min="15615" max="15615" width="61" style="40" customWidth="1"/>
    <col min="15616" max="15616" width="9.5703125" style="40" bestFit="1" customWidth="1"/>
    <col min="15617" max="15617" width="11.5703125" style="40" bestFit="1" customWidth="1"/>
    <col min="15618" max="15619" width="9.5703125" style="40" bestFit="1" customWidth="1"/>
    <col min="15620" max="15620" width="13.85546875" style="40" customWidth="1"/>
    <col min="15621" max="15621" width="14.42578125" style="40" customWidth="1"/>
    <col min="15622" max="15626" width="12.7109375" style="40" customWidth="1"/>
    <col min="15627" max="15627" width="34" style="40" customWidth="1"/>
    <col min="15628" max="15628" width="18.5703125" style="40" customWidth="1"/>
    <col min="15629" max="15629" width="17.42578125" style="40" customWidth="1"/>
    <col min="15630" max="15630" width="16" style="40" bestFit="1" customWidth="1"/>
    <col min="15631" max="15631" width="17.42578125" style="40" customWidth="1"/>
    <col min="15632" max="15633" width="16.42578125" style="40" bestFit="1" customWidth="1"/>
    <col min="15634" max="15869" width="11.42578125" style="40"/>
    <col min="15870" max="15870" width="9.28515625" style="40" customWidth="1"/>
    <col min="15871" max="15871" width="61" style="40" customWidth="1"/>
    <col min="15872" max="15872" width="9.5703125" style="40" bestFit="1" customWidth="1"/>
    <col min="15873" max="15873" width="11.5703125" style="40" bestFit="1" customWidth="1"/>
    <col min="15874" max="15875" width="9.5703125" style="40" bestFit="1" customWidth="1"/>
    <col min="15876" max="15876" width="13.85546875" style="40" customWidth="1"/>
    <col min="15877" max="15877" width="14.42578125" style="40" customWidth="1"/>
    <col min="15878" max="15882" width="12.7109375" style="40" customWidth="1"/>
    <col min="15883" max="15883" width="34" style="40" customWidth="1"/>
    <col min="15884" max="15884" width="18.5703125" style="40" customWidth="1"/>
    <col min="15885" max="15885" width="17.42578125" style="40" customWidth="1"/>
    <col min="15886" max="15886" width="16" style="40" bestFit="1" customWidth="1"/>
    <col min="15887" max="15887" width="17.42578125" style="40" customWidth="1"/>
    <col min="15888" max="15889" width="16.42578125" style="40" bestFit="1" customWidth="1"/>
    <col min="15890" max="16125" width="11.42578125" style="40"/>
    <col min="16126" max="16126" width="9.28515625" style="40" customWidth="1"/>
    <col min="16127" max="16127" width="61" style="40" customWidth="1"/>
    <col min="16128" max="16128" width="9.5703125" style="40" bestFit="1" customWidth="1"/>
    <col min="16129" max="16129" width="11.5703125" style="40" bestFit="1" customWidth="1"/>
    <col min="16130" max="16131" width="9.5703125" style="40" bestFit="1" customWidth="1"/>
    <col min="16132" max="16132" width="13.85546875" style="40" customWidth="1"/>
    <col min="16133" max="16133" width="14.42578125" style="40" customWidth="1"/>
    <col min="16134" max="16138" width="12.7109375" style="40" customWidth="1"/>
    <col min="16139" max="16139" width="34" style="40" customWidth="1"/>
    <col min="16140" max="16140" width="18.5703125" style="40" customWidth="1"/>
    <col min="16141" max="16141" width="17.42578125" style="40" customWidth="1"/>
    <col min="16142" max="16142" width="16" style="40" bestFit="1" customWidth="1"/>
    <col min="16143" max="16143" width="17.42578125" style="40" customWidth="1"/>
    <col min="16144" max="16145" width="16.42578125" style="40" bestFit="1" customWidth="1"/>
    <col min="16146" max="16384" width="11.42578125" style="40"/>
  </cols>
  <sheetData>
    <row r="5" spans="1:8" x14ac:dyDescent="0.2">
      <c r="A5" s="59" t="s">
        <v>272</v>
      </c>
      <c r="C5" s="19"/>
      <c r="D5" s="19"/>
      <c r="E5" s="19"/>
      <c r="F5" s="19"/>
      <c r="G5" s="19"/>
      <c r="H5" s="2"/>
    </row>
    <row r="6" spans="1:8" x14ac:dyDescent="0.2">
      <c r="A6" s="59" t="str">
        <f>'C5 CP'!A6</f>
        <v>Acumulado al mes de abril de 2025</v>
      </c>
      <c r="C6" s="19"/>
      <c r="D6" s="19"/>
      <c r="E6" s="19"/>
      <c r="F6" s="19"/>
      <c r="G6" s="19"/>
      <c r="H6" s="2"/>
    </row>
    <row r="7" spans="1:8" x14ac:dyDescent="0.2">
      <c r="A7" s="3" t="s">
        <v>82</v>
      </c>
      <c r="B7" s="31"/>
      <c r="C7" s="19"/>
      <c r="D7" s="19"/>
      <c r="E7" s="19"/>
      <c r="F7" s="19"/>
      <c r="G7" s="19"/>
      <c r="H7" s="2"/>
    </row>
    <row r="8" spans="1:8" ht="13.5" thickBot="1" x14ac:dyDescent="0.25">
      <c r="A8" s="75"/>
      <c r="B8" s="75"/>
      <c r="C8" s="76"/>
      <c r="D8" s="76"/>
      <c r="E8" s="76"/>
      <c r="F8" s="76"/>
      <c r="G8" s="76"/>
      <c r="H8" s="77"/>
    </row>
    <row r="9" spans="1:8" ht="13.5" thickBot="1" x14ac:dyDescent="0.25">
      <c r="A9" s="146" t="s">
        <v>83</v>
      </c>
      <c r="B9" s="150" t="s">
        <v>84</v>
      </c>
      <c r="C9" s="144" t="s">
        <v>2</v>
      </c>
      <c r="D9" s="144"/>
      <c r="E9" s="144"/>
      <c r="F9" s="149" t="s">
        <v>3</v>
      </c>
      <c r="G9" s="145" t="s">
        <v>4</v>
      </c>
      <c r="H9" s="138" t="s">
        <v>5</v>
      </c>
    </row>
    <row r="10" spans="1:8" x14ac:dyDescent="0.2">
      <c r="A10" s="147"/>
      <c r="B10" s="151"/>
      <c r="C10" s="4" t="s">
        <v>6</v>
      </c>
      <c r="D10" s="4" t="s">
        <v>7</v>
      </c>
      <c r="E10" s="4" t="s">
        <v>8</v>
      </c>
      <c r="F10" s="149"/>
      <c r="G10" s="145"/>
      <c r="H10" s="138"/>
    </row>
    <row r="11" spans="1:8" ht="13.5" thickBot="1" x14ac:dyDescent="0.25">
      <c r="A11" s="148"/>
      <c r="B11" s="152"/>
      <c r="C11" s="73" t="s">
        <v>9</v>
      </c>
      <c r="D11" s="73" t="s">
        <v>10</v>
      </c>
      <c r="E11" s="71" t="s">
        <v>11</v>
      </c>
      <c r="F11" s="73" t="s">
        <v>12</v>
      </c>
      <c r="G11" s="73" t="s">
        <v>13</v>
      </c>
      <c r="H11" s="73" t="s">
        <v>14</v>
      </c>
    </row>
    <row r="12" spans="1:8" x14ac:dyDescent="0.2">
      <c r="A12" s="32" t="s">
        <v>85</v>
      </c>
      <c r="B12" s="32" t="s">
        <v>344</v>
      </c>
      <c r="C12" s="33">
        <v>97940.56</v>
      </c>
      <c r="D12" s="33">
        <v>-12843.673000000001</v>
      </c>
      <c r="E12" s="33">
        <v>85096.887000000002</v>
      </c>
      <c r="F12" s="33">
        <v>950.9562085</v>
      </c>
      <c r="G12" s="33">
        <v>84145.930791499995</v>
      </c>
      <c r="H12" s="41">
        <v>1.1174982329259588</v>
      </c>
    </row>
    <row r="13" spans="1:8" x14ac:dyDescent="0.2">
      <c r="A13" s="32" t="s">
        <v>86</v>
      </c>
      <c r="B13" s="32" t="s">
        <v>276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41">
        <v>0</v>
      </c>
    </row>
    <row r="14" spans="1:8" x14ac:dyDescent="0.2">
      <c r="A14" s="32" t="s">
        <v>87</v>
      </c>
      <c r="B14" s="32" t="s">
        <v>345</v>
      </c>
      <c r="C14" s="33">
        <v>259145.7439</v>
      </c>
      <c r="D14" s="33">
        <v>0</v>
      </c>
      <c r="E14" s="33">
        <v>259145.7439</v>
      </c>
      <c r="F14" s="33">
        <v>183501.33330757997</v>
      </c>
      <c r="G14" s="33">
        <v>75644.410592420027</v>
      </c>
      <c r="H14" s="41">
        <v>70.810089544974375</v>
      </c>
    </row>
    <row r="15" spans="1:8" x14ac:dyDescent="0.2">
      <c r="A15" s="32" t="s">
        <v>88</v>
      </c>
      <c r="B15" s="32" t="s">
        <v>346</v>
      </c>
      <c r="C15" s="33">
        <v>106286.006932</v>
      </c>
      <c r="D15" s="33">
        <v>0</v>
      </c>
      <c r="E15" s="33">
        <v>106286.006932</v>
      </c>
      <c r="F15" s="33">
        <v>2153.9001379599999</v>
      </c>
      <c r="G15" s="33">
        <v>104132.10679404001</v>
      </c>
      <c r="H15" s="41">
        <v>2.0265133672187243</v>
      </c>
    </row>
    <row r="16" spans="1:8" x14ac:dyDescent="0.2">
      <c r="A16" s="32" t="s">
        <v>89</v>
      </c>
      <c r="B16" s="32" t="s">
        <v>286</v>
      </c>
      <c r="C16" s="33">
        <v>16667.460999999999</v>
      </c>
      <c r="D16" s="33">
        <v>0</v>
      </c>
      <c r="E16" s="33">
        <v>16667.460999999999</v>
      </c>
      <c r="F16" s="33">
        <v>8408.5636006900004</v>
      </c>
      <c r="G16" s="33">
        <v>8258.8973993099989</v>
      </c>
      <c r="H16" s="41">
        <v>50.448977205886372</v>
      </c>
    </row>
    <row r="17" spans="1:8" x14ac:dyDescent="0.2">
      <c r="A17" s="32" t="s">
        <v>90</v>
      </c>
      <c r="B17" s="32" t="s">
        <v>347</v>
      </c>
      <c r="C17" s="33">
        <v>417827.870413</v>
      </c>
      <c r="D17" s="33">
        <v>0</v>
      </c>
      <c r="E17" s="33">
        <v>417827.870413</v>
      </c>
      <c r="F17" s="33">
        <v>98491.524822369989</v>
      </c>
      <c r="G17" s="33">
        <v>319336.34559063002</v>
      </c>
      <c r="H17" s="41">
        <v>23.572272650222327</v>
      </c>
    </row>
    <row r="18" spans="1:8" x14ac:dyDescent="0.2">
      <c r="A18" s="32" t="s">
        <v>91</v>
      </c>
      <c r="B18" s="32" t="s">
        <v>348</v>
      </c>
      <c r="C18" s="33">
        <v>544982.17795399996</v>
      </c>
      <c r="D18" s="33">
        <v>0</v>
      </c>
      <c r="E18" s="33">
        <v>544982.17795399996</v>
      </c>
      <c r="F18" s="33">
        <v>138244.14572333999</v>
      </c>
      <c r="G18" s="33">
        <v>406738.03223065997</v>
      </c>
      <c r="H18" s="41">
        <v>25.366727815273382</v>
      </c>
    </row>
    <row r="19" spans="1:8" x14ac:dyDescent="0.2">
      <c r="A19" s="32" t="s">
        <v>92</v>
      </c>
      <c r="B19" s="32" t="s">
        <v>277</v>
      </c>
      <c r="C19" s="33">
        <v>60102</v>
      </c>
      <c r="D19" s="33">
        <v>0</v>
      </c>
      <c r="E19" s="33">
        <v>60102</v>
      </c>
      <c r="F19" s="33">
        <v>24188.226668859999</v>
      </c>
      <c r="G19" s="33">
        <v>35913.773331140001</v>
      </c>
      <c r="H19" s="41">
        <v>40.245294114771553</v>
      </c>
    </row>
    <row r="20" spans="1:8" x14ac:dyDescent="0.2">
      <c r="A20" s="32" t="s">
        <v>93</v>
      </c>
      <c r="B20" s="32" t="s">
        <v>349</v>
      </c>
      <c r="C20" s="33">
        <v>986736.79113599996</v>
      </c>
      <c r="D20" s="33">
        <v>0</v>
      </c>
      <c r="E20" s="33">
        <v>986736.79113599996</v>
      </c>
      <c r="F20" s="33">
        <v>493630.23671522998</v>
      </c>
      <c r="G20" s="33">
        <v>493106.55442076997</v>
      </c>
      <c r="H20" s="41">
        <v>50.026536068137126</v>
      </c>
    </row>
    <row r="21" spans="1:8" x14ac:dyDescent="0.2">
      <c r="A21" s="32" t="s">
        <v>94</v>
      </c>
      <c r="B21" s="32" t="s">
        <v>350</v>
      </c>
      <c r="C21" s="33">
        <v>113753.66800000001</v>
      </c>
      <c r="D21" s="33">
        <v>0</v>
      </c>
      <c r="E21" s="33">
        <v>113753.66800000001</v>
      </c>
      <c r="F21" s="33">
        <v>31120.472748569999</v>
      </c>
      <c r="G21" s="33">
        <v>82633.195251430006</v>
      </c>
      <c r="H21" s="41">
        <v>27.357775178352927</v>
      </c>
    </row>
    <row r="22" spans="1:8" x14ac:dyDescent="0.2">
      <c r="A22" s="32" t="s">
        <v>95</v>
      </c>
      <c r="B22" s="32" t="s">
        <v>351</v>
      </c>
      <c r="C22" s="33">
        <v>35169</v>
      </c>
      <c r="D22" s="33">
        <v>0</v>
      </c>
      <c r="E22" s="33">
        <v>35169</v>
      </c>
      <c r="F22" s="33">
        <v>25248.566354999999</v>
      </c>
      <c r="G22" s="33">
        <v>9920.433645000001</v>
      </c>
      <c r="H22" s="41">
        <v>71.792107694276211</v>
      </c>
    </row>
    <row r="23" spans="1:8" x14ac:dyDescent="0.2">
      <c r="A23" s="32" t="s">
        <v>96</v>
      </c>
      <c r="B23" s="32" t="s">
        <v>352</v>
      </c>
      <c r="C23" s="33">
        <v>17657.531999999999</v>
      </c>
      <c r="D23" s="33">
        <v>0</v>
      </c>
      <c r="E23" s="33">
        <v>17657.531999999999</v>
      </c>
      <c r="F23" s="33">
        <v>10886.031984360001</v>
      </c>
      <c r="G23" s="33">
        <v>6771.5000156399983</v>
      </c>
      <c r="H23" s="41">
        <v>61.650925986485547</v>
      </c>
    </row>
    <row r="24" spans="1:8" x14ac:dyDescent="0.2">
      <c r="A24" s="32" t="s">
        <v>97</v>
      </c>
      <c r="B24" s="32" t="s">
        <v>353</v>
      </c>
      <c r="C24" s="33">
        <v>473061.929153</v>
      </c>
      <c r="D24" s="33">
        <v>0</v>
      </c>
      <c r="E24" s="33">
        <v>473061.929153</v>
      </c>
      <c r="F24" s="33">
        <v>203815.67887258998</v>
      </c>
      <c r="G24" s="33">
        <v>269246.25028041005</v>
      </c>
      <c r="H24" s="41">
        <v>43.084354565905244</v>
      </c>
    </row>
    <row r="25" spans="1:8" x14ac:dyDescent="0.2">
      <c r="A25" s="32" t="s">
        <v>98</v>
      </c>
      <c r="B25" s="32" t="s">
        <v>354</v>
      </c>
      <c r="C25" s="33">
        <v>428675</v>
      </c>
      <c r="D25" s="33">
        <v>0</v>
      </c>
      <c r="E25" s="33">
        <v>428675</v>
      </c>
      <c r="F25" s="33">
        <v>166406.09865547001</v>
      </c>
      <c r="G25" s="33">
        <v>262268.90134452999</v>
      </c>
      <c r="H25" s="41">
        <v>38.818708498389228</v>
      </c>
    </row>
    <row r="26" spans="1:8" x14ac:dyDescent="0.2">
      <c r="A26" s="32" t="s">
        <v>99</v>
      </c>
      <c r="B26" s="32" t="s">
        <v>355</v>
      </c>
      <c r="C26" s="33">
        <v>75041</v>
      </c>
      <c r="D26" s="33">
        <v>0</v>
      </c>
      <c r="E26" s="33">
        <v>75041</v>
      </c>
      <c r="F26" s="33">
        <v>18177.430613820001</v>
      </c>
      <c r="G26" s="33">
        <v>56863.569386179995</v>
      </c>
      <c r="H26" s="41">
        <v>24.223332063565252</v>
      </c>
    </row>
    <row r="27" spans="1:8" x14ac:dyDescent="0.2">
      <c r="A27" s="32" t="s">
        <v>100</v>
      </c>
      <c r="B27" s="32" t="s">
        <v>278</v>
      </c>
      <c r="C27" s="33">
        <v>3000</v>
      </c>
      <c r="D27" s="33">
        <v>0</v>
      </c>
      <c r="E27" s="33">
        <v>3000</v>
      </c>
      <c r="F27" s="33">
        <v>1954.4205280000001</v>
      </c>
      <c r="G27" s="33">
        <v>1045.5794719999999</v>
      </c>
      <c r="H27" s="41">
        <v>65.147350933333342</v>
      </c>
    </row>
    <row r="28" spans="1:8" x14ac:dyDescent="0.2">
      <c r="A28" s="32" t="s">
        <v>101</v>
      </c>
      <c r="B28" s="32" t="s">
        <v>356</v>
      </c>
      <c r="C28" s="33">
        <v>58075</v>
      </c>
      <c r="D28" s="33">
        <v>0</v>
      </c>
      <c r="E28" s="33">
        <v>58075</v>
      </c>
      <c r="F28" s="33">
        <v>18586.61423512</v>
      </c>
      <c r="G28" s="33">
        <v>39488.385764880004</v>
      </c>
      <c r="H28" s="41">
        <v>32.004501481050369</v>
      </c>
    </row>
    <row r="29" spans="1:8" x14ac:dyDescent="0.2">
      <c r="A29" s="32" t="s">
        <v>102</v>
      </c>
      <c r="B29" s="32" t="s">
        <v>357</v>
      </c>
      <c r="C29" s="33">
        <v>401381</v>
      </c>
      <c r="D29" s="33">
        <v>0</v>
      </c>
      <c r="E29" s="33">
        <v>401381</v>
      </c>
      <c r="F29" s="33">
        <v>125865.26613464</v>
      </c>
      <c r="G29" s="33">
        <v>275515.73386536003</v>
      </c>
      <c r="H29" s="41">
        <v>31.358052856174055</v>
      </c>
    </row>
    <row r="30" spans="1:8" x14ac:dyDescent="0.2">
      <c r="A30" s="32" t="s">
        <v>103</v>
      </c>
      <c r="B30" s="32" t="s">
        <v>279</v>
      </c>
      <c r="C30" s="33">
        <v>312438.23535099998</v>
      </c>
      <c r="D30" s="33">
        <v>0</v>
      </c>
      <c r="E30" s="33">
        <v>312438.23535099998</v>
      </c>
      <c r="F30" s="33">
        <v>83352.044791420005</v>
      </c>
      <c r="G30" s="33">
        <v>229086.19055957999</v>
      </c>
      <c r="H30" s="41">
        <v>26.677927142233564</v>
      </c>
    </row>
    <row r="31" spans="1:8" x14ac:dyDescent="0.2">
      <c r="A31" s="32" t="s">
        <v>104</v>
      </c>
      <c r="B31" s="32" t="s">
        <v>358</v>
      </c>
      <c r="C31" s="33">
        <v>38059</v>
      </c>
      <c r="D31" s="33">
        <v>0</v>
      </c>
      <c r="E31" s="33">
        <v>38059</v>
      </c>
      <c r="F31" s="33">
        <v>662.40944063999996</v>
      </c>
      <c r="G31" s="33">
        <v>37396.590559360004</v>
      </c>
      <c r="H31" s="41">
        <v>1.7404804136735068</v>
      </c>
    </row>
    <row r="32" spans="1:8" x14ac:dyDescent="0.2">
      <c r="A32" s="32" t="s">
        <v>105</v>
      </c>
      <c r="B32" s="32" t="s">
        <v>280</v>
      </c>
      <c r="C32" s="33">
        <v>518385</v>
      </c>
      <c r="D32" s="33">
        <v>0</v>
      </c>
      <c r="E32" s="33">
        <v>518385</v>
      </c>
      <c r="F32" s="33">
        <v>144356.55172842002</v>
      </c>
      <c r="G32" s="33">
        <v>374028.44827157998</v>
      </c>
      <c r="H32" s="41">
        <v>27.847362814977288</v>
      </c>
    </row>
    <row r="33" spans="1:9" x14ac:dyDescent="0.2">
      <c r="A33" s="32" t="s">
        <v>106</v>
      </c>
      <c r="B33" s="32" t="s">
        <v>359</v>
      </c>
      <c r="C33" s="33">
        <v>1080626</v>
      </c>
      <c r="D33" s="33">
        <v>0</v>
      </c>
      <c r="E33" s="33">
        <v>1080626</v>
      </c>
      <c r="F33" s="33">
        <v>345502.67103284004</v>
      </c>
      <c r="G33" s="33">
        <v>735123.32896715996</v>
      </c>
      <c r="H33" s="41">
        <v>31.972455875838641</v>
      </c>
      <c r="I33" s="42"/>
    </row>
    <row r="34" spans="1:9" x14ac:dyDescent="0.2">
      <c r="A34" s="32" t="s">
        <v>107</v>
      </c>
      <c r="B34" s="32" t="s">
        <v>285</v>
      </c>
      <c r="C34" s="33">
        <v>107272.038176</v>
      </c>
      <c r="D34" s="33">
        <v>0</v>
      </c>
      <c r="E34" s="33">
        <v>107272.038176</v>
      </c>
      <c r="F34" s="33">
        <v>19136.411180679999</v>
      </c>
      <c r="G34" s="33">
        <v>88135.626995319995</v>
      </c>
      <c r="H34" s="41">
        <v>17.839141966598145</v>
      </c>
      <c r="I34" s="42"/>
    </row>
    <row r="35" spans="1:9" x14ac:dyDescent="0.2">
      <c r="A35" s="32" t="s">
        <v>108</v>
      </c>
      <c r="B35" s="32" t="s">
        <v>360</v>
      </c>
      <c r="C35" s="33">
        <v>7954.1340700000001</v>
      </c>
      <c r="D35" s="33">
        <v>0</v>
      </c>
      <c r="E35" s="33">
        <v>7954.1340700000001</v>
      </c>
      <c r="F35" s="33">
        <v>4842.3349168599998</v>
      </c>
      <c r="G35" s="33">
        <v>3111.7991531400003</v>
      </c>
      <c r="H35" s="41">
        <v>60.878215959716655</v>
      </c>
      <c r="I35" s="42"/>
    </row>
    <row r="36" spans="1:9" x14ac:dyDescent="0.2">
      <c r="A36" s="32" t="s">
        <v>109</v>
      </c>
      <c r="B36" s="32" t="s">
        <v>361</v>
      </c>
      <c r="C36" s="33">
        <v>5181.9157299999997</v>
      </c>
      <c r="D36" s="33">
        <v>0</v>
      </c>
      <c r="E36" s="33">
        <v>5181.9157299999997</v>
      </c>
      <c r="F36" s="33">
        <v>507.34874931000002</v>
      </c>
      <c r="G36" s="33">
        <v>4674.5669806899996</v>
      </c>
      <c r="H36" s="41">
        <v>9.7907564643086165</v>
      </c>
      <c r="I36" s="42"/>
    </row>
    <row r="37" spans="1:9" x14ac:dyDescent="0.2">
      <c r="A37" s="32" t="s">
        <v>110</v>
      </c>
      <c r="B37" s="32" t="s">
        <v>362</v>
      </c>
      <c r="C37" s="33">
        <v>3165.1941120000001</v>
      </c>
      <c r="D37" s="33">
        <v>0</v>
      </c>
      <c r="E37" s="33">
        <v>3165.1941120000001</v>
      </c>
      <c r="F37" s="33">
        <v>206.36660337000001</v>
      </c>
      <c r="G37" s="33">
        <v>2958.82750863</v>
      </c>
      <c r="H37" s="41">
        <v>6.5198719594357692</v>
      </c>
      <c r="I37" s="42"/>
    </row>
    <row r="38" spans="1:9" x14ac:dyDescent="0.2">
      <c r="A38" s="32" t="s">
        <v>111</v>
      </c>
      <c r="B38" s="32" t="s">
        <v>363</v>
      </c>
      <c r="C38" s="33">
        <v>12885.256743</v>
      </c>
      <c r="D38" s="33">
        <v>0</v>
      </c>
      <c r="E38" s="33">
        <v>12885.256743</v>
      </c>
      <c r="F38" s="33">
        <v>1660.4359999999999</v>
      </c>
      <c r="G38" s="33">
        <v>11224.820743</v>
      </c>
      <c r="H38" s="41">
        <v>12.886324526688556</v>
      </c>
      <c r="I38" s="42"/>
    </row>
    <row r="39" spans="1:9" x14ac:dyDescent="0.2">
      <c r="A39" s="32" t="s">
        <v>112</v>
      </c>
      <c r="B39" s="32" t="s">
        <v>364</v>
      </c>
      <c r="C39" s="33">
        <v>326211.74469100003</v>
      </c>
      <c r="D39" s="33">
        <v>0</v>
      </c>
      <c r="E39" s="33">
        <v>326211.74469100003</v>
      </c>
      <c r="F39" s="33">
        <v>83397.096062729994</v>
      </c>
      <c r="G39" s="33">
        <v>242814.64862827002</v>
      </c>
      <c r="H39" s="41">
        <v>25.565326025194722</v>
      </c>
      <c r="I39" s="42"/>
    </row>
    <row r="40" spans="1:9" x14ac:dyDescent="0.2">
      <c r="A40" s="32" t="s">
        <v>113</v>
      </c>
      <c r="B40" s="32" t="s">
        <v>365</v>
      </c>
      <c r="C40" s="33">
        <v>242764.05156200001</v>
      </c>
      <c r="D40" s="33">
        <v>0</v>
      </c>
      <c r="E40" s="33">
        <v>242764.05156200001</v>
      </c>
      <c r="F40" s="33">
        <v>43393.402415559998</v>
      </c>
      <c r="G40" s="33">
        <v>199370.64914644</v>
      </c>
      <c r="H40" s="41">
        <v>17.874723269922718</v>
      </c>
      <c r="I40" s="42"/>
    </row>
    <row r="41" spans="1:9" x14ac:dyDescent="0.2">
      <c r="A41" s="32" t="s">
        <v>114</v>
      </c>
      <c r="B41" s="32" t="s">
        <v>366</v>
      </c>
      <c r="C41" s="33">
        <v>66901.781000000003</v>
      </c>
      <c r="D41" s="33">
        <v>0</v>
      </c>
      <c r="E41" s="33">
        <v>66901.781000000003</v>
      </c>
      <c r="F41" s="33">
        <v>36809.802698890002</v>
      </c>
      <c r="G41" s="33">
        <v>30091.978301110001</v>
      </c>
      <c r="H41" s="41">
        <v>55.02066185486153</v>
      </c>
      <c r="I41" s="42"/>
    </row>
    <row r="42" spans="1:9" x14ac:dyDescent="0.2">
      <c r="A42" s="32" t="s">
        <v>115</v>
      </c>
      <c r="B42" s="32" t="s">
        <v>367</v>
      </c>
      <c r="C42" s="33">
        <v>196225.45300000001</v>
      </c>
      <c r="D42" s="33">
        <v>0</v>
      </c>
      <c r="E42" s="33">
        <v>196225.45300000001</v>
      </c>
      <c r="F42" s="33">
        <v>80205.715668830002</v>
      </c>
      <c r="G42" s="33">
        <v>116019.73733117001</v>
      </c>
      <c r="H42" s="41">
        <v>40.874267044668258</v>
      </c>
      <c r="I42" s="42"/>
    </row>
    <row r="43" spans="1:9" x14ac:dyDescent="0.2">
      <c r="A43" s="32" t="s">
        <v>116</v>
      </c>
      <c r="B43" s="32" t="s">
        <v>368</v>
      </c>
      <c r="C43" s="33">
        <v>5217.259</v>
      </c>
      <c r="D43" s="33">
        <v>28000</v>
      </c>
      <c r="E43" s="33">
        <v>33217.258999999998</v>
      </c>
      <c r="F43" s="33">
        <v>11318.445186000001</v>
      </c>
      <c r="G43" s="33">
        <v>21898.813813999997</v>
      </c>
      <c r="H43" s="41">
        <v>34.07398902480184</v>
      </c>
      <c r="I43" s="42"/>
    </row>
    <row r="44" spans="1:9" x14ac:dyDescent="0.2">
      <c r="A44" s="32" t="s">
        <v>117</v>
      </c>
      <c r="B44" s="32" t="s">
        <v>281</v>
      </c>
      <c r="C44" s="33">
        <v>8426.2177840000004</v>
      </c>
      <c r="D44" s="33">
        <v>0</v>
      </c>
      <c r="E44" s="33">
        <v>8426.2177840000004</v>
      </c>
      <c r="F44" s="33">
        <v>2215.0472826599998</v>
      </c>
      <c r="G44" s="33">
        <v>6211.1705013400006</v>
      </c>
      <c r="H44" s="41">
        <v>26.287562693501819</v>
      </c>
      <c r="I44" s="42"/>
    </row>
    <row r="45" spans="1:9" x14ac:dyDescent="0.2">
      <c r="A45" s="32" t="s">
        <v>118</v>
      </c>
      <c r="B45" s="32" t="s">
        <v>369</v>
      </c>
      <c r="C45" s="33">
        <v>65096.508270999999</v>
      </c>
      <c r="D45" s="33">
        <v>0</v>
      </c>
      <c r="E45" s="33">
        <v>65096.508270999999</v>
      </c>
      <c r="F45" s="33">
        <v>53180.47103031</v>
      </c>
      <c r="G45" s="33">
        <v>11916.037240689999</v>
      </c>
      <c r="H45" s="41">
        <v>81.694813505076269</v>
      </c>
      <c r="I45" s="42"/>
    </row>
    <row r="46" spans="1:9" x14ac:dyDescent="0.2">
      <c r="A46" s="32" t="s">
        <v>119</v>
      </c>
      <c r="B46" s="32" t="s">
        <v>370</v>
      </c>
      <c r="C46" s="33">
        <v>8172.8954210000002</v>
      </c>
      <c r="D46" s="33">
        <v>0</v>
      </c>
      <c r="E46" s="33">
        <v>8172.8954210000002</v>
      </c>
      <c r="F46" s="33">
        <v>10.623032</v>
      </c>
      <c r="G46" s="33">
        <v>8162.2723889999997</v>
      </c>
      <c r="H46" s="41">
        <v>0.12997880742122858</v>
      </c>
      <c r="I46" s="42"/>
    </row>
    <row r="47" spans="1:9" x14ac:dyDescent="0.2">
      <c r="A47" s="32" t="s">
        <v>120</v>
      </c>
      <c r="B47" s="32" t="s">
        <v>371</v>
      </c>
      <c r="C47" s="33">
        <v>3450100.3610820002</v>
      </c>
      <c r="D47" s="33">
        <v>0</v>
      </c>
      <c r="E47" s="33">
        <v>3450100.3610820002</v>
      </c>
      <c r="F47" s="33">
        <v>4189252.7746457499</v>
      </c>
      <c r="G47" s="33">
        <v>-739152.41356374975</v>
      </c>
      <c r="H47" s="41">
        <v>121.42408440929937</v>
      </c>
      <c r="I47" s="42"/>
    </row>
    <row r="48" spans="1:9" x14ac:dyDescent="0.2">
      <c r="A48" s="32" t="s">
        <v>121</v>
      </c>
      <c r="B48" s="32" t="s">
        <v>372</v>
      </c>
      <c r="C48" s="33">
        <v>489131.68599999999</v>
      </c>
      <c r="D48" s="33">
        <v>0</v>
      </c>
      <c r="E48" s="33">
        <v>489131.68599999999</v>
      </c>
      <c r="F48" s="33">
        <v>471504.51912041998</v>
      </c>
      <c r="G48" s="33">
        <v>17627.166879580007</v>
      </c>
      <c r="H48" s="41">
        <v>96.396232878771215</v>
      </c>
      <c r="I48" s="42"/>
    </row>
    <row r="49" spans="1:9" x14ac:dyDescent="0.2">
      <c r="A49" s="32" t="s">
        <v>122</v>
      </c>
      <c r="B49" s="32" t="s">
        <v>282</v>
      </c>
      <c r="C49" s="33">
        <v>27433.185022999998</v>
      </c>
      <c r="D49" s="33">
        <v>0</v>
      </c>
      <c r="E49" s="33">
        <v>27433.185022999998</v>
      </c>
      <c r="F49" s="33">
        <v>9897.3115674300007</v>
      </c>
      <c r="G49" s="33">
        <v>17535.873455569999</v>
      </c>
      <c r="H49" s="41">
        <v>36.077879980512975</v>
      </c>
      <c r="I49" s="42"/>
    </row>
    <row r="50" spans="1:9" x14ac:dyDescent="0.2">
      <c r="A50" s="32" t="s">
        <v>123</v>
      </c>
      <c r="B50" s="32" t="s">
        <v>373</v>
      </c>
      <c r="C50" s="33">
        <v>1733.762853</v>
      </c>
      <c r="D50" s="33">
        <v>0</v>
      </c>
      <c r="E50" s="33">
        <v>1733.762853</v>
      </c>
      <c r="F50" s="33">
        <v>136.049429</v>
      </c>
      <c r="G50" s="33">
        <v>1597.713424</v>
      </c>
      <c r="H50" s="41">
        <v>7.8470610190193062</v>
      </c>
      <c r="I50" s="42"/>
    </row>
    <row r="51" spans="1:9" x14ac:dyDescent="0.2">
      <c r="A51" s="32" t="s">
        <v>124</v>
      </c>
      <c r="B51" s="32" t="s">
        <v>374</v>
      </c>
      <c r="C51" s="33">
        <v>4700.4557610000002</v>
      </c>
      <c r="D51" s="33">
        <v>0</v>
      </c>
      <c r="E51" s="33">
        <v>4700.4557610000002</v>
      </c>
      <c r="F51" s="33">
        <v>1992.5591061</v>
      </c>
      <c r="G51" s="33">
        <v>2707.8966549000002</v>
      </c>
      <c r="H51" s="41">
        <v>42.390763947453728</v>
      </c>
      <c r="I51" s="42"/>
    </row>
    <row r="52" spans="1:9" x14ac:dyDescent="0.2">
      <c r="A52" s="32" t="s">
        <v>125</v>
      </c>
      <c r="B52" s="32" t="s">
        <v>375</v>
      </c>
      <c r="C52" s="33">
        <v>18744.949132999998</v>
      </c>
      <c r="D52" s="33">
        <v>0</v>
      </c>
      <c r="E52" s="33">
        <v>18744.949132999998</v>
      </c>
      <c r="F52" s="33">
        <v>8437.7755874699997</v>
      </c>
      <c r="G52" s="33">
        <v>10307.173545529999</v>
      </c>
      <c r="H52" s="41">
        <v>45.013595543001578</v>
      </c>
      <c r="I52" s="42"/>
    </row>
    <row r="53" spans="1:9" x14ac:dyDescent="0.2">
      <c r="A53" s="32" t="s">
        <v>126</v>
      </c>
      <c r="B53" s="32" t="s">
        <v>376</v>
      </c>
      <c r="C53" s="33">
        <v>7057.0499589999999</v>
      </c>
      <c r="D53" s="33">
        <v>0</v>
      </c>
      <c r="E53" s="33">
        <v>7057.0499589999999</v>
      </c>
      <c r="F53" s="33">
        <v>114.712096</v>
      </c>
      <c r="G53" s="33">
        <v>6942.3378629999997</v>
      </c>
      <c r="H53" s="41">
        <v>1.6254964420891669</v>
      </c>
      <c r="I53" s="42"/>
    </row>
    <row r="54" spans="1:9" x14ac:dyDescent="0.2">
      <c r="A54" s="32" t="s">
        <v>127</v>
      </c>
      <c r="B54" s="32" t="s">
        <v>377</v>
      </c>
      <c r="C54" s="33">
        <v>1680930.986918</v>
      </c>
      <c r="D54" s="33">
        <v>0</v>
      </c>
      <c r="E54" s="33">
        <v>1680930.986918</v>
      </c>
      <c r="F54" s="33">
        <v>1013804.6306920401</v>
      </c>
      <c r="G54" s="33">
        <v>667126.35622595996</v>
      </c>
      <c r="H54" s="41">
        <v>60.312091250745439</v>
      </c>
      <c r="I54" s="42"/>
    </row>
    <row r="55" spans="1:9" x14ac:dyDescent="0.2">
      <c r="A55" s="32" t="s">
        <v>128</v>
      </c>
      <c r="B55" s="32" t="s">
        <v>378</v>
      </c>
      <c r="C55" s="33">
        <v>56850.847000000002</v>
      </c>
      <c r="D55" s="33">
        <v>0</v>
      </c>
      <c r="E55" s="33">
        <v>56850.847000000002</v>
      </c>
      <c r="F55" s="33">
        <v>23124.863219999999</v>
      </c>
      <c r="G55" s="33">
        <v>33725.983780000002</v>
      </c>
      <c r="H55" s="41">
        <v>40.676374126844586</v>
      </c>
      <c r="I55" s="42"/>
    </row>
    <row r="56" spans="1:9" x14ac:dyDescent="0.2">
      <c r="A56" s="32" t="s">
        <v>129</v>
      </c>
      <c r="B56" s="32" t="s">
        <v>379</v>
      </c>
      <c r="C56" s="33">
        <v>49339.167999999998</v>
      </c>
      <c r="D56" s="33">
        <v>0</v>
      </c>
      <c r="E56" s="33">
        <v>49339.167999999998</v>
      </c>
      <c r="F56" s="33">
        <v>19589.568068389999</v>
      </c>
      <c r="G56" s="33">
        <v>29749.599931609999</v>
      </c>
      <c r="H56" s="41">
        <v>39.703888132831914</v>
      </c>
      <c r="I56" s="42"/>
    </row>
    <row r="57" spans="1:9" x14ac:dyDescent="0.2">
      <c r="A57" s="32" t="s">
        <v>130</v>
      </c>
      <c r="B57" s="32" t="s">
        <v>380</v>
      </c>
      <c r="C57" s="33">
        <v>175005.141</v>
      </c>
      <c r="D57" s="33">
        <v>0</v>
      </c>
      <c r="E57" s="33">
        <v>175005.141</v>
      </c>
      <c r="F57" s="33">
        <v>116341.49109611</v>
      </c>
      <c r="G57" s="33">
        <v>58663.649903890007</v>
      </c>
      <c r="H57" s="41">
        <v>66.478899094804305</v>
      </c>
      <c r="I57" s="42"/>
    </row>
    <row r="58" spans="1:9" x14ac:dyDescent="0.2">
      <c r="A58" s="32" t="s">
        <v>131</v>
      </c>
      <c r="B58" s="32" t="s">
        <v>381</v>
      </c>
      <c r="C58" s="33">
        <v>136953.29029599999</v>
      </c>
      <c r="D58" s="33">
        <v>0</v>
      </c>
      <c r="E58" s="33">
        <v>136953.29029599999</v>
      </c>
      <c r="F58" s="33">
        <v>7646.9419945099999</v>
      </c>
      <c r="G58" s="33">
        <v>129306.34830149</v>
      </c>
      <c r="H58" s="41">
        <v>5.5836131997869538</v>
      </c>
      <c r="I58" s="42"/>
    </row>
    <row r="59" spans="1:9" x14ac:dyDescent="0.2">
      <c r="A59" s="32" t="s">
        <v>132</v>
      </c>
      <c r="B59" s="32" t="s">
        <v>382</v>
      </c>
      <c r="C59" s="33">
        <v>1251219.2268449999</v>
      </c>
      <c r="D59" s="33">
        <v>0</v>
      </c>
      <c r="E59" s="33">
        <v>1251219.2268449999</v>
      </c>
      <c r="F59" s="33">
        <v>381230.75301858003</v>
      </c>
      <c r="G59" s="33">
        <v>869988.47382641991</v>
      </c>
      <c r="H59" s="41">
        <v>30.468741595337278</v>
      </c>
      <c r="I59" s="42"/>
    </row>
    <row r="60" spans="1:9" x14ac:dyDescent="0.2">
      <c r="A60" s="32" t="s">
        <v>133</v>
      </c>
      <c r="B60" s="32" t="s">
        <v>383</v>
      </c>
      <c r="C60" s="33">
        <v>3121360.8347740001</v>
      </c>
      <c r="D60" s="33">
        <v>0</v>
      </c>
      <c r="E60" s="33">
        <v>3121360.8347740001</v>
      </c>
      <c r="F60" s="33">
        <v>955011.45154400996</v>
      </c>
      <c r="G60" s="33">
        <v>2166349.38322999</v>
      </c>
      <c r="H60" s="41">
        <v>30.595996493085902</v>
      </c>
      <c r="I60" s="42"/>
    </row>
    <row r="61" spans="1:9" x14ac:dyDescent="0.2">
      <c r="A61" s="32" t="s">
        <v>134</v>
      </c>
      <c r="B61" s="32" t="s">
        <v>384</v>
      </c>
      <c r="C61" s="33">
        <v>296617.52926799998</v>
      </c>
      <c r="D61" s="33">
        <v>0</v>
      </c>
      <c r="E61" s="33">
        <v>296617.52926799998</v>
      </c>
      <c r="F61" s="33">
        <v>74639.073054439999</v>
      </c>
      <c r="G61" s="33">
        <v>221978.45621355998</v>
      </c>
      <c r="H61" s="41">
        <v>25.163405965465401</v>
      </c>
      <c r="I61" s="42"/>
    </row>
    <row r="62" spans="1:9" x14ac:dyDescent="0.2">
      <c r="A62" s="32" t="s">
        <v>135</v>
      </c>
      <c r="B62" s="32" t="s">
        <v>385</v>
      </c>
      <c r="C62" s="33">
        <v>204099.794437</v>
      </c>
      <c r="D62" s="33">
        <v>0</v>
      </c>
      <c r="E62" s="33">
        <v>204099.794437</v>
      </c>
      <c r="F62" s="33">
        <v>99192.463233399991</v>
      </c>
      <c r="G62" s="33">
        <v>104907.33120360001</v>
      </c>
      <c r="H62" s="41">
        <v>48.599981938746133</v>
      </c>
      <c r="I62" s="42"/>
    </row>
    <row r="63" spans="1:9" x14ac:dyDescent="0.2">
      <c r="A63" s="32" t="s">
        <v>136</v>
      </c>
      <c r="B63" s="32" t="s">
        <v>386</v>
      </c>
      <c r="C63" s="33">
        <v>97515.357101000001</v>
      </c>
      <c r="D63" s="33">
        <v>0</v>
      </c>
      <c r="E63" s="33">
        <v>97515.357101000001</v>
      </c>
      <c r="F63" s="33">
        <v>10696.311475</v>
      </c>
      <c r="G63" s="33">
        <v>86819.045626000006</v>
      </c>
      <c r="H63" s="41">
        <v>10.968848182467775</v>
      </c>
      <c r="I63" s="42"/>
    </row>
    <row r="64" spans="1:9" x14ac:dyDescent="0.2">
      <c r="A64" s="32" t="s">
        <v>137</v>
      </c>
      <c r="B64" s="32" t="s">
        <v>387</v>
      </c>
      <c r="C64" s="33">
        <v>19572.818033</v>
      </c>
      <c r="D64" s="33">
        <v>0</v>
      </c>
      <c r="E64" s="33">
        <v>19572.818033</v>
      </c>
      <c r="F64" s="33">
        <v>8179.9159010100002</v>
      </c>
      <c r="G64" s="33">
        <v>11392.902131989998</v>
      </c>
      <c r="H64" s="41">
        <v>41.792223721788893</v>
      </c>
      <c r="I64" s="42"/>
    </row>
    <row r="65" spans="1:9" x14ac:dyDescent="0.2">
      <c r="A65" s="32" t="s">
        <v>138</v>
      </c>
      <c r="B65" s="32" t="s">
        <v>388</v>
      </c>
      <c r="C65" s="33">
        <v>256564.41474499999</v>
      </c>
      <c r="D65" s="33">
        <v>0</v>
      </c>
      <c r="E65" s="33">
        <v>256564.41474499999</v>
      </c>
      <c r="F65" s="33">
        <v>58779.419264129996</v>
      </c>
      <c r="G65" s="33">
        <v>197784.99548086998</v>
      </c>
      <c r="H65" s="41">
        <v>22.910199500016791</v>
      </c>
      <c r="I65" s="42"/>
    </row>
    <row r="66" spans="1:9" x14ac:dyDescent="0.2">
      <c r="A66" s="32" t="s">
        <v>139</v>
      </c>
      <c r="B66" s="32" t="s">
        <v>389</v>
      </c>
      <c r="C66" s="33">
        <v>14685.380447</v>
      </c>
      <c r="D66" s="33">
        <v>0</v>
      </c>
      <c r="E66" s="33">
        <v>14685.380447</v>
      </c>
      <c r="F66" s="33">
        <v>5231.9424458999993</v>
      </c>
      <c r="G66" s="33">
        <v>9453.4380010999994</v>
      </c>
      <c r="H66" s="41">
        <v>35.626877116205769</v>
      </c>
      <c r="I66" s="42"/>
    </row>
    <row r="67" spans="1:9" x14ac:dyDescent="0.2">
      <c r="A67" s="32" t="s">
        <v>140</v>
      </c>
      <c r="B67" s="32" t="s">
        <v>390</v>
      </c>
      <c r="C67" s="33">
        <v>2619.7600000000002</v>
      </c>
      <c r="D67" s="33">
        <v>0</v>
      </c>
      <c r="E67" s="33">
        <v>2619.7600000000002</v>
      </c>
      <c r="F67" s="33">
        <v>1923.1247666300001</v>
      </c>
      <c r="G67" s="33">
        <v>696.63523337000015</v>
      </c>
      <c r="H67" s="41">
        <v>73.408433086618615</v>
      </c>
      <c r="I67" s="42"/>
    </row>
    <row r="68" spans="1:9" x14ac:dyDescent="0.2">
      <c r="A68" s="32" t="s">
        <v>141</v>
      </c>
      <c r="B68" s="32" t="s">
        <v>391</v>
      </c>
      <c r="C68" s="33">
        <v>38845.955000000002</v>
      </c>
      <c r="D68" s="33">
        <v>0</v>
      </c>
      <c r="E68" s="33">
        <v>38845.955000000002</v>
      </c>
      <c r="F68" s="33">
        <v>10595.084303600001</v>
      </c>
      <c r="G68" s="33">
        <v>28250.870696400001</v>
      </c>
      <c r="H68" s="41">
        <v>27.274614058529391</v>
      </c>
      <c r="I68" s="42"/>
    </row>
    <row r="69" spans="1:9" x14ac:dyDescent="0.2">
      <c r="A69" s="32" t="s">
        <v>142</v>
      </c>
      <c r="B69" s="32" t="s">
        <v>392</v>
      </c>
      <c r="C69" s="33">
        <v>7338.7992100000001</v>
      </c>
      <c r="D69" s="33">
        <v>0</v>
      </c>
      <c r="E69" s="33">
        <v>7338.7992100000001</v>
      </c>
      <c r="F69" s="33">
        <v>735.61868522999998</v>
      </c>
      <c r="G69" s="33">
        <v>6603.1805247700004</v>
      </c>
      <c r="H69" s="41">
        <v>10.023692761993416</v>
      </c>
      <c r="I69" s="42"/>
    </row>
    <row r="70" spans="1:9" x14ac:dyDescent="0.2">
      <c r="A70" s="32" t="s">
        <v>143</v>
      </c>
      <c r="B70" s="32" t="s">
        <v>283</v>
      </c>
      <c r="C70" s="33">
        <v>273268.706366</v>
      </c>
      <c r="D70" s="33">
        <v>0</v>
      </c>
      <c r="E70" s="33">
        <v>273268.706366</v>
      </c>
      <c r="F70" s="33">
        <v>100392.04080341999</v>
      </c>
      <c r="G70" s="33">
        <v>172876.66556257999</v>
      </c>
      <c r="H70" s="41">
        <v>36.737481630611889</v>
      </c>
      <c r="I70" s="42"/>
    </row>
    <row r="71" spans="1:9" x14ac:dyDescent="0.2">
      <c r="A71" s="32" t="s">
        <v>144</v>
      </c>
      <c r="B71" s="32" t="s">
        <v>393</v>
      </c>
      <c r="C71" s="33">
        <v>10624.5</v>
      </c>
      <c r="D71" s="33">
        <v>0</v>
      </c>
      <c r="E71" s="33">
        <v>10624.5</v>
      </c>
      <c r="F71" s="33">
        <v>4731.5331409199998</v>
      </c>
      <c r="G71" s="33">
        <v>5892.9668590800002</v>
      </c>
      <c r="H71" s="41">
        <v>44.534172346180995</v>
      </c>
      <c r="I71" s="42"/>
    </row>
    <row r="72" spans="1:9" x14ac:dyDescent="0.2">
      <c r="A72" s="32" t="s">
        <v>145</v>
      </c>
      <c r="B72" s="32" t="s">
        <v>394</v>
      </c>
      <c r="C72" s="33">
        <v>8549.5699449999993</v>
      </c>
      <c r="D72" s="33">
        <v>0</v>
      </c>
      <c r="E72" s="33">
        <v>8549.5699449999993</v>
      </c>
      <c r="F72" s="33">
        <v>3303.4937089999999</v>
      </c>
      <c r="G72" s="33">
        <v>5246.076235999999</v>
      </c>
      <c r="H72" s="41">
        <v>38.639296833075967</v>
      </c>
      <c r="I72" s="42"/>
    </row>
    <row r="73" spans="1:9" x14ac:dyDescent="0.2">
      <c r="A73" s="32" t="s">
        <v>146</v>
      </c>
      <c r="B73" s="32" t="s">
        <v>395</v>
      </c>
      <c r="C73" s="33">
        <v>3148.7669989999999</v>
      </c>
      <c r="D73" s="33">
        <v>0</v>
      </c>
      <c r="E73" s="33">
        <v>3148.7669989999999</v>
      </c>
      <c r="F73" s="33">
        <v>1035.18308</v>
      </c>
      <c r="G73" s="33">
        <v>2113.5839189999997</v>
      </c>
      <c r="H73" s="41">
        <v>32.875823467686189</v>
      </c>
      <c r="I73" s="42"/>
    </row>
    <row r="74" spans="1:9" x14ac:dyDescent="0.2">
      <c r="A74" s="32" t="s">
        <v>147</v>
      </c>
      <c r="B74" s="32" t="s">
        <v>396</v>
      </c>
      <c r="C74" s="33">
        <v>224880.20199999999</v>
      </c>
      <c r="D74" s="33">
        <v>0</v>
      </c>
      <c r="E74" s="33">
        <v>224880.20199999999</v>
      </c>
      <c r="F74" s="33">
        <v>15003.05307645</v>
      </c>
      <c r="G74" s="33">
        <v>209877.14892354998</v>
      </c>
      <c r="H74" s="41">
        <v>6.6715757736868273</v>
      </c>
      <c r="I74" s="42"/>
    </row>
    <row r="75" spans="1:9" x14ac:dyDescent="0.2">
      <c r="A75" s="32" t="s">
        <v>148</v>
      </c>
      <c r="B75" s="32" t="s">
        <v>397</v>
      </c>
      <c r="C75" s="33">
        <v>371669.99213899998</v>
      </c>
      <c r="D75" s="33">
        <v>0</v>
      </c>
      <c r="E75" s="33">
        <v>371669.99213899998</v>
      </c>
      <c r="F75" s="33">
        <v>76249.842965670003</v>
      </c>
      <c r="G75" s="33">
        <v>295420.14917332999</v>
      </c>
      <c r="H75" s="41">
        <v>20.515469254551359</v>
      </c>
      <c r="I75" s="42"/>
    </row>
    <row r="76" spans="1:9" x14ac:dyDescent="0.2">
      <c r="A76" s="32" t="s">
        <v>149</v>
      </c>
      <c r="B76" s="32" t="s">
        <v>284</v>
      </c>
      <c r="C76" s="33">
        <v>29549.414000000001</v>
      </c>
      <c r="D76" s="33">
        <v>0</v>
      </c>
      <c r="E76" s="33">
        <v>29549.414000000001</v>
      </c>
      <c r="F76" s="33">
        <v>7224.1591511800007</v>
      </c>
      <c r="G76" s="33">
        <v>22325.254848820001</v>
      </c>
      <c r="H76" s="41">
        <v>24.447723908095099</v>
      </c>
      <c r="I76" s="42"/>
    </row>
    <row r="77" spans="1:9" x14ac:dyDescent="0.2">
      <c r="A77" s="32" t="s">
        <v>150</v>
      </c>
      <c r="B77" s="32" t="s">
        <v>398</v>
      </c>
      <c r="C77" s="33">
        <v>1834.2164600000001</v>
      </c>
      <c r="D77" s="33">
        <v>0</v>
      </c>
      <c r="E77" s="33">
        <v>1834.2164600000001</v>
      </c>
      <c r="F77" s="33">
        <v>584.00897799999996</v>
      </c>
      <c r="G77" s="33">
        <v>1250.2074820000003</v>
      </c>
      <c r="H77" s="41">
        <v>31.83969780753139</v>
      </c>
      <c r="I77" s="42"/>
    </row>
    <row r="78" spans="1:9" x14ac:dyDescent="0.2">
      <c r="A78" s="32" t="s">
        <v>151</v>
      </c>
      <c r="B78" s="32" t="s">
        <v>399</v>
      </c>
      <c r="C78" s="33">
        <v>3070410.3288670001</v>
      </c>
      <c r="D78" s="33">
        <v>0</v>
      </c>
      <c r="E78" s="33">
        <v>3070410.3288670001</v>
      </c>
      <c r="F78" s="33">
        <v>1132919.18582754</v>
      </c>
      <c r="G78" s="33">
        <v>1937491.1430394601</v>
      </c>
      <c r="H78" s="41">
        <v>36.897973380828034</v>
      </c>
      <c r="I78" s="42"/>
    </row>
    <row r="79" spans="1:9" x14ac:dyDescent="0.2">
      <c r="A79" s="32" t="s">
        <v>152</v>
      </c>
      <c r="B79" s="32" t="s">
        <v>400</v>
      </c>
      <c r="C79" s="33">
        <v>175999.60200000001</v>
      </c>
      <c r="D79" s="33">
        <v>0</v>
      </c>
      <c r="E79" s="33">
        <v>175999.60200000001</v>
      </c>
      <c r="F79" s="33">
        <v>68820.66157117</v>
      </c>
      <c r="G79" s="33">
        <v>107178.94042883001</v>
      </c>
      <c r="H79" s="41">
        <v>39.102737045490585</v>
      </c>
      <c r="I79" s="42"/>
    </row>
    <row r="80" spans="1:9" x14ac:dyDescent="0.2">
      <c r="A80" s="32" t="s">
        <v>153</v>
      </c>
      <c r="B80" s="32" t="s">
        <v>401</v>
      </c>
      <c r="C80" s="33">
        <v>141164.458446</v>
      </c>
      <c r="D80" s="33">
        <v>0</v>
      </c>
      <c r="E80" s="33">
        <v>141164.458446</v>
      </c>
      <c r="F80" s="33">
        <v>21564.86265327</v>
      </c>
      <c r="G80" s="33">
        <v>119599.59579273</v>
      </c>
      <c r="H80" s="41">
        <v>15.27641085487482</v>
      </c>
      <c r="I80" s="42"/>
    </row>
    <row r="81" spans="1:9" x14ac:dyDescent="0.2">
      <c r="A81" s="32" t="s">
        <v>154</v>
      </c>
      <c r="B81" s="32" t="s">
        <v>402</v>
      </c>
      <c r="C81" s="33">
        <v>66187.472034000006</v>
      </c>
      <c r="D81" s="33">
        <v>0</v>
      </c>
      <c r="E81" s="33">
        <v>66187.472034000006</v>
      </c>
      <c r="F81" s="33">
        <v>171565.71693192999</v>
      </c>
      <c r="G81" s="33">
        <v>-105378.24489792998</v>
      </c>
      <c r="H81" s="41">
        <v>259.21176872233156</v>
      </c>
      <c r="I81" s="42"/>
    </row>
    <row r="82" spans="1:9" x14ac:dyDescent="0.2">
      <c r="A82" s="32" t="s">
        <v>155</v>
      </c>
      <c r="B82" s="32" t="s">
        <v>403</v>
      </c>
      <c r="C82" s="33">
        <v>0</v>
      </c>
      <c r="D82" s="33">
        <v>0</v>
      </c>
      <c r="E82" s="33">
        <v>0</v>
      </c>
      <c r="F82" s="33">
        <v>-634.34827700000005</v>
      </c>
      <c r="G82" s="33">
        <v>634.34827700000005</v>
      </c>
      <c r="H82" s="41">
        <v>0</v>
      </c>
      <c r="I82" s="42"/>
    </row>
    <row r="83" spans="1:9" x14ac:dyDescent="0.2">
      <c r="A83" s="32" t="s">
        <v>156</v>
      </c>
      <c r="B83" s="32" t="s">
        <v>403</v>
      </c>
      <c r="C83" s="33">
        <v>4420088.4605869995</v>
      </c>
      <c r="D83" s="33">
        <v>0</v>
      </c>
      <c r="E83" s="33">
        <v>4420088.4605869995</v>
      </c>
      <c r="F83" s="33">
        <v>1477039.74429531</v>
      </c>
      <c r="G83" s="33">
        <v>2943048.7162916893</v>
      </c>
      <c r="H83" s="41">
        <v>33.416519996506025</v>
      </c>
      <c r="I83" s="42"/>
    </row>
    <row r="84" spans="1:9" x14ac:dyDescent="0.2">
      <c r="A84" s="32" t="s">
        <v>157</v>
      </c>
      <c r="B84" s="32" t="s">
        <v>404</v>
      </c>
      <c r="C84" s="33">
        <v>397.98269299999998</v>
      </c>
      <c r="D84" s="33">
        <v>0</v>
      </c>
      <c r="E84" s="33">
        <v>397.98269299999998</v>
      </c>
      <c r="F84" s="33">
        <v>12.10428235</v>
      </c>
      <c r="G84" s="33">
        <v>385.87841064999998</v>
      </c>
      <c r="H84" s="41">
        <v>3.0414092278128289</v>
      </c>
      <c r="I84" s="42"/>
    </row>
    <row r="85" spans="1:9" x14ac:dyDescent="0.2">
      <c r="A85" s="32" t="s">
        <v>158</v>
      </c>
      <c r="B85" s="32" t="s">
        <v>405</v>
      </c>
      <c r="C85" s="33">
        <v>1784.015576</v>
      </c>
      <c r="D85" s="33">
        <v>0</v>
      </c>
      <c r="E85" s="33">
        <v>1784.015576</v>
      </c>
      <c r="F85" s="33">
        <v>1320.5989073199999</v>
      </c>
      <c r="G85" s="33">
        <v>463.41666868000016</v>
      </c>
      <c r="H85" s="41">
        <v>74.023956129405448</v>
      </c>
    </row>
    <row r="86" spans="1:9" x14ac:dyDescent="0.2">
      <c r="A86" s="14" t="s">
        <v>159</v>
      </c>
      <c r="B86" s="14"/>
      <c r="C86" s="63">
        <v>27308463.866396002</v>
      </c>
      <c r="D86" s="63">
        <v>15156.326999999999</v>
      </c>
      <c r="E86" s="63">
        <v>27323620.193396002</v>
      </c>
      <c r="F86" s="63">
        <v>13011576.8405443</v>
      </c>
      <c r="G86" s="63">
        <v>14312043.352851698</v>
      </c>
      <c r="H86" s="116">
        <v>47.620252179062057</v>
      </c>
    </row>
    <row r="87" spans="1:9" x14ac:dyDescent="0.2">
      <c r="A87" s="37" t="s">
        <v>267</v>
      </c>
      <c r="B87" s="43"/>
      <c r="C87" s="43"/>
      <c r="D87" s="43"/>
      <c r="E87" s="43"/>
      <c r="F87" s="43"/>
      <c r="G87" s="43"/>
      <c r="H87" s="43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1"/>
  <sheetViews>
    <sheetView showGridLines="0" workbookViewId="0">
      <pane xSplit="7" ySplit="11" topLeftCell="H90" activePane="bottomRight" state="frozen"/>
      <selection pane="topRight" activeCell="H1" sqref="H1"/>
      <selection pane="bottomLeft" activeCell="A12" sqref="A12"/>
      <selection pane="bottomRight" activeCell="F80" sqref="F80:G80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2" customWidth="1"/>
    <col min="9" max="9" width="11.42578125" style="2" customWidth="1"/>
    <col min="10" max="10" width="10.7109375" style="2" bestFit="1" customWidth="1"/>
    <col min="11" max="11" width="10.42578125" style="2" bestFit="1" customWidth="1"/>
    <col min="12" max="12" width="12.140625" style="44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53" t="s">
        <v>273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3" ht="12.75" x14ac:dyDescent="0.2">
      <c r="A6" s="153" t="str">
        <f>'C6 Estapublicos'!A6</f>
        <v>Acumulado al mes de abril de 2025</v>
      </c>
      <c r="B6" s="154"/>
      <c r="C6" s="154"/>
      <c r="D6" s="154"/>
      <c r="E6" s="154"/>
      <c r="F6" s="154"/>
      <c r="G6" s="154"/>
      <c r="H6" s="154"/>
      <c r="I6" s="154"/>
      <c r="J6" s="154"/>
    </row>
    <row r="7" spans="1:13" x14ac:dyDescent="0.2">
      <c r="A7" s="155" t="s">
        <v>82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3" ht="12" thickBot="1" x14ac:dyDescent="0.25">
      <c r="A8" s="80"/>
      <c r="B8" s="81"/>
      <c r="C8" s="81"/>
      <c r="D8" s="81"/>
      <c r="E8" s="81"/>
      <c r="F8" s="81"/>
      <c r="G8" s="81"/>
      <c r="H8" s="81"/>
      <c r="I8" s="81"/>
      <c r="J8" s="81"/>
      <c r="K8" s="77"/>
      <c r="L8" s="82"/>
      <c r="M8" s="86"/>
    </row>
    <row r="9" spans="1:13" ht="12" customHeight="1" thickBot="1" x14ac:dyDescent="0.25">
      <c r="A9" s="162" t="s">
        <v>1</v>
      </c>
      <c r="B9" s="162"/>
      <c r="C9" s="162"/>
      <c r="D9" s="162"/>
      <c r="E9" s="162"/>
      <c r="F9" s="162"/>
      <c r="G9" s="162"/>
      <c r="H9" s="136" t="s">
        <v>2</v>
      </c>
      <c r="I9" s="136"/>
      <c r="J9" s="136"/>
      <c r="K9" s="149" t="s">
        <v>3</v>
      </c>
      <c r="L9" s="145" t="s">
        <v>4</v>
      </c>
      <c r="M9" s="140" t="s">
        <v>5</v>
      </c>
    </row>
    <row r="10" spans="1:13" ht="12.75" customHeight="1" x14ac:dyDescent="0.2">
      <c r="A10" s="163"/>
      <c r="B10" s="163"/>
      <c r="C10" s="163"/>
      <c r="D10" s="163"/>
      <c r="E10" s="163"/>
      <c r="F10" s="163"/>
      <c r="G10" s="163"/>
      <c r="H10" s="4" t="s">
        <v>6</v>
      </c>
      <c r="I10" s="4" t="s">
        <v>7</v>
      </c>
      <c r="J10" s="4" t="s">
        <v>8</v>
      </c>
      <c r="K10" s="149"/>
      <c r="L10" s="145"/>
      <c r="M10" s="140"/>
    </row>
    <row r="11" spans="1:13" ht="12" thickBot="1" x14ac:dyDescent="0.25">
      <c r="A11" s="164"/>
      <c r="B11" s="164"/>
      <c r="C11" s="164"/>
      <c r="D11" s="164"/>
      <c r="E11" s="164"/>
      <c r="F11" s="164"/>
      <c r="G11" s="164"/>
      <c r="H11" s="73" t="s">
        <v>9</v>
      </c>
      <c r="I11" s="73" t="s">
        <v>10</v>
      </c>
      <c r="J11" s="71" t="s">
        <v>11</v>
      </c>
      <c r="K11" s="73" t="s">
        <v>12</v>
      </c>
      <c r="L11" s="73" t="s">
        <v>13</v>
      </c>
      <c r="M11" s="87" t="s">
        <v>14</v>
      </c>
    </row>
    <row r="12" spans="1:13" x14ac:dyDescent="0.2">
      <c r="A12" s="157" t="s">
        <v>161</v>
      </c>
      <c r="B12" s="158"/>
      <c r="C12" s="158"/>
      <c r="D12" s="158"/>
      <c r="E12" s="158"/>
      <c r="F12" s="158"/>
      <c r="G12" s="158"/>
      <c r="H12" s="120">
        <v>483698668.59030801</v>
      </c>
      <c r="I12" s="120">
        <v>2780843.673</v>
      </c>
      <c r="J12" s="120">
        <v>486479512.26330799</v>
      </c>
      <c r="K12" s="120">
        <v>159012098.37589017</v>
      </c>
      <c r="L12" s="120">
        <v>327467413.88741779</v>
      </c>
      <c r="M12" s="121">
        <v>32.686288809183104</v>
      </c>
    </row>
    <row r="13" spans="1:13" x14ac:dyDescent="0.2">
      <c r="A13" s="46"/>
      <c r="H13" s="65"/>
      <c r="I13" s="65"/>
      <c r="J13" s="65"/>
      <c r="K13" s="65"/>
      <c r="L13" s="65"/>
      <c r="M13" s="122"/>
    </row>
    <row r="14" spans="1:13" x14ac:dyDescent="0.2">
      <c r="A14" s="159" t="s">
        <v>162</v>
      </c>
      <c r="B14" s="160"/>
      <c r="C14" s="160"/>
      <c r="D14" s="160"/>
      <c r="E14" s="160"/>
      <c r="F14" s="160"/>
      <c r="G14" s="160"/>
      <c r="H14" s="45">
        <v>305777927</v>
      </c>
      <c r="I14" s="45">
        <v>2768000</v>
      </c>
      <c r="J14" s="45">
        <v>308545927</v>
      </c>
      <c r="K14" s="45">
        <v>84892267.816416964</v>
      </c>
      <c r="L14" s="45">
        <v>223653659.18358302</v>
      </c>
      <c r="M14" s="119">
        <v>27.513656926807194</v>
      </c>
    </row>
    <row r="15" spans="1:13" x14ac:dyDescent="0.2">
      <c r="A15" s="47"/>
      <c r="H15" s="65"/>
      <c r="I15" s="65"/>
      <c r="J15" s="65"/>
      <c r="K15" s="65"/>
      <c r="L15" s="65"/>
      <c r="M15" s="122"/>
    </row>
    <row r="16" spans="1:13" x14ac:dyDescent="0.2">
      <c r="A16" s="165" t="s">
        <v>163</v>
      </c>
      <c r="B16" s="166"/>
      <c r="C16" s="166"/>
      <c r="D16" s="166"/>
      <c r="E16" s="166"/>
      <c r="F16" s="166"/>
      <c r="G16" s="166"/>
      <c r="H16" s="129">
        <v>305777927</v>
      </c>
      <c r="I16" s="129">
        <v>2768000</v>
      </c>
      <c r="J16" s="129">
        <v>308545927</v>
      </c>
      <c r="K16" s="129">
        <v>84892267.816416964</v>
      </c>
      <c r="L16" s="129">
        <v>223653659.18358302</v>
      </c>
      <c r="M16" s="130">
        <v>27.513656926807194</v>
      </c>
    </row>
    <row r="17" spans="1:13" x14ac:dyDescent="0.2">
      <c r="A17" s="48" t="s">
        <v>160</v>
      </c>
      <c r="B17" s="48" t="s">
        <v>160</v>
      </c>
      <c r="C17" s="48" t="s">
        <v>164</v>
      </c>
      <c r="D17" s="167" t="s">
        <v>287</v>
      </c>
      <c r="E17" s="166"/>
      <c r="F17" s="166"/>
      <c r="G17" s="166"/>
      <c r="H17" s="66">
        <v>304504767</v>
      </c>
      <c r="I17" s="66">
        <v>2768000</v>
      </c>
      <c r="J17" s="66">
        <v>307272767</v>
      </c>
      <c r="K17" s="66">
        <v>84703490.248137772</v>
      </c>
      <c r="L17" s="66">
        <v>222569276.75186223</v>
      </c>
      <c r="M17" s="123">
        <v>27.566221072932823</v>
      </c>
    </row>
    <row r="18" spans="1:13" x14ac:dyDescent="0.2">
      <c r="A18" s="49" t="s">
        <v>160</v>
      </c>
      <c r="B18" s="49" t="s">
        <v>160</v>
      </c>
      <c r="C18" s="168" t="s">
        <v>165</v>
      </c>
      <c r="D18" s="166"/>
      <c r="E18" s="161" t="s">
        <v>28</v>
      </c>
      <c r="F18" s="161"/>
      <c r="G18" s="166"/>
      <c r="H18" s="66">
        <v>151447583</v>
      </c>
      <c r="I18" s="66">
        <v>0</v>
      </c>
      <c r="J18" s="66">
        <v>151447583</v>
      </c>
      <c r="K18" s="66">
        <v>38643533.311955005</v>
      </c>
      <c r="L18" s="66">
        <v>112804049.688045</v>
      </c>
      <c r="M18" s="123">
        <v>25.516110951704661</v>
      </c>
    </row>
    <row r="19" spans="1:13" x14ac:dyDescent="0.2">
      <c r="A19" s="51" t="s">
        <v>160</v>
      </c>
      <c r="B19" s="51" t="s">
        <v>160</v>
      </c>
      <c r="C19" s="51" t="s">
        <v>160</v>
      </c>
      <c r="D19" s="161" t="s">
        <v>166</v>
      </c>
      <c r="E19" s="161"/>
      <c r="F19" s="161" t="s">
        <v>406</v>
      </c>
      <c r="G19" s="161"/>
      <c r="H19" s="66">
        <v>147639055</v>
      </c>
      <c r="I19" s="66">
        <v>0</v>
      </c>
      <c r="J19" s="66">
        <v>147639055</v>
      </c>
      <c r="K19" s="66">
        <v>38361923.258819602</v>
      </c>
      <c r="L19" s="66">
        <v>109277131.74118039</v>
      </c>
      <c r="M19" s="123">
        <v>25.983587648146084</v>
      </c>
    </row>
    <row r="20" spans="1:13" x14ac:dyDescent="0.2">
      <c r="A20" s="51"/>
      <c r="B20" s="51"/>
      <c r="C20" s="51"/>
      <c r="D20" s="161" t="s">
        <v>167</v>
      </c>
      <c r="E20" s="161"/>
      <c r="F20" s="161" t="s">
        <v>30</v>
      </c>
      <c r="G20" s="161"/>
      <c r="H20" s="66">
        <v>1409421</v>
      </c>
      <c r="I20" s="66">
        <v>0</v>
      </c>
      <c r="J20" s="66">
        <v>1409421</v>
      </c>
      <c r="K20" s="66">
        <v>30935.181733400001</v>
      </c>
      <c r="L20" s="66">
        <v>1378485.8182665999</v>
      </c>
      <c r="M20" s="123">
        <v>2.1948858242781966</v>
      </c>
    </row>
    <row r="21" spans="1:13" x14ac:dyDescent="0.2">
      <c r="A21" s="51"/>
      <c r="B21" s="51"/>
      <c r="C21" s="51"/>
      <c r="D21" s="161" t="s">
        <v>168</v>
      </c>
      <c r="E21" s="161"/>
      <c r="F21" s="161" t="s">
        <v>31</v>
      </c>
      <c r="G21" s="161"/>
      <c r="H21" s="66">
        <v>0</v>
      </c>
      <c r="I21" s="66">
        <v>0</v>
      </c>
      <c r="J21" s="66">
        <v>0</v>
      </c>
      <c r="K21" s="66">
        <v>5801.4008400000002</v>
      </c>
      <c r="L21" s="66">
        <v>-5801.4008400000002</v>
      </c>
      <c r="M21" s="123">
        <v>0</v>
      </c>
    </row>
    <row r="22" spans="1:13" x14ac:dyDescent="0.2">
      <c r="A22" s="51"/>
      <c r="B22" s="51"/>
      <c r="C22" s="51"/>
      <c r="D22" s="161" t="s">
        <v>169</v>
      </c>
      <c r="E22" s="161"/>
      <c r="F22" s="161" t="s">
        <v>32</v>
      </c>
      <c r="G22" s="161"/>
      <c r="H22" s="66">
        <v>0</v>
      </c>
      <c r="I22" s="66">
        <v>0</v>
      </c>
      <c r="J22" s="66">
        <v>0</v>
      </c>
      <c r="K22" s="66">
        <v>438.25001200000003</v>
      </c>
      <c r="L22" s="66">
        <v>-438.25001200000003</v>
      </c>
      <c r="M22" s="123">
        <v>0</v>
      </c>
    </row>
    <row r="23" spans="1:13" x14ac:dyDescent="0.2">
      <c r="A23" s="51" t="s">
        <v>160</v>
      </c>
      <c r="B23" s="51" t="s">
        <v>160</v>
      </c>
      <c r="C23" s="51" t="s">
        <v>160</v>
      </c>
      <c r="D23" s="161" t="s">
        <v>170</v>
      </c>
      <c r="E23" s="161"/>
      <c r="F23" s="161" t="s">
        <v>288</v>
      </c>
      <c r="G23" s="161"/>
      <c r="H23" s="66">
        <v>2399107</v>
      </c>
      <c r="I23" s="66">
        <v>0</v>
      </c>
      <c r="J23" s="66">
        <v>2399107</v>
      </c>
      <c r="K23" s="66">
        <v>244435.22055</v>
      </c>
      <c r="L23" s="66">
        <v>2154671.7794499998</v>
      </c>
      <c r="M23" s="123">
        <v>10.188591861471789</v>
      </c>
    </row>
    <row r="24" spans="1:13" x14ac:dyDescent="0.2">
      <c r="A24" s="49" t="s">
        <v>160</v>
      </c>
      <c r="B24" s="49" t="s">
        <v>160</v>
      </c>
      <c r="C24" s="168" t="s">
        <v>171</v>
      </c>
      <c r="D24" s="166"/>
      <c r="E24" s="161" t="s">
        <v>289</v>
      </c>
      <c r="F24" s="161"/>
      <c r="G24" s="166"/>
      <c r="H24" s="66">
        <v>153057184</v>
      </c>
      <c r="I24" s="66">
        <v>2768000</v>
      </c>
      <c r="J24" s="66">
        <v>155825184</v>
      </c>
      <c r="K24" s="66">
        <v>46059956.93618276</v>
      </c>
      <c r="L24" s="66">
        <v>109765227.06381723</v>
      </c>
      <c r="M24" s="123">
        <v>29.558737396506306</v>
      </c>
    </row>
    <row r="25" spans="1:13" x14ac:dyDescent="0.2">
      <c r="A25" s="51" t="s">
        <v>160</v>
      </c>
      <c r="B25" s="51" t="s">
        <v>160</v>
      </c>
      <c r="C25" s="51" t="s">
        <v>160</v>
      </c>
      <c r="D25" s="161" t="s">
        <v>166</v>
      </c>
      <c r="E25" s="161"/>
      <c r="F25" s="161" t="s">
        <v>425</v>
      </c>
      <c r="G25" s="161"/>
      <c r="H25" s="66">
        <v>5353572</v>
      </c>
      <c r="I25" s="66">
        <v>0</v>
      </c>
      <c r="J25" s="66">
        <v>5353572</v>
      </c>
      <c r="K25" s="66">
        <v>1967739.6283118492</v>
      </c>
      <c r="L25" s="66">
        <v>3385832.3716881508</v>
      </c>
      <c r="M25" s="123">
        <v>36.755639567598031</v>
      </c>
    </row>
    <row r="26" spans="1:13" x14ac:dyDescent="0.2">
      <c r="A26" s="51" t="s">
        <v>160</v>
      </c>
      <c r="B26" s="51" t="s">
        <v>160</v>
      </c>
      <c r="C26" s="51" t="s">
        <v>160</v>
      </c>
      <c r="D26" s="161" t="s">
        <v>172</v>
      </c>
      <c r="E26" s="161"/>
      <c r="F26" s="161" t="s">
        <v>35</v>
      </c>
      <c r="G26" s="161"/>
      <c r="H26" s="66">
        <v>118608058</v>
      </c>
      <c r="I26" s="66">
        <v>614222.92000000004</v>
      </c>
      <c r="J26" s="66">
        <v>119222280.92</v>
      </c>
      <c r="K26" s="66">
        <v>35833474.049803756</v>
      </c>
      <c r="L26" s="66">
        <v>83388806.870196253</v>
      </c>
      <c r="M26" s="123">
        <v>30.056021217920311</v>
      </c>
    </row>
    <row r="27" spans="1:13" x14ac:dyDescent="0.2">
      <c r="A27" s="51"/>
      <c r="B27" s="51"/>
      <c r="C27" s="51"/>
      <c r="D27" s="51"/>
      <c r="E27" s="51"/>
      <c r="F27" s="51" t="s">
        <v>290</v>
      </c>
      <c r="G27" s="51"/>
      <c r="H27" s="66">
        <v>77105008.133976847</v>
      </c>
      <c r="I27" s="66">
        <v>399295.49510603247</v>
      </c>
      <c r="J27" s="66">
        <v>77504303.629082888</v>
      </c>
      <c r="K27" s="66">
        <v>23864111.629231602</v>
      </c>
      <c r="L27" s="66">
        <v>53640191.999851286</v>
      </c>
      <c r="M27" s="123">
        <v>30.790692273605281</v>
      </c>
    </row>
    <row r="28" spans="1:13" x14ac:dyDescent="0.2">
      <c r="A28" s="51"/>
      <c r="B28" s="51"/>
      <c r="C28" s="51"/>
      <c r="D28" s="51"/>
      <c r="E28" s="51"/>
      <c r="F28" s="51" t="s">
        <v>291</v>
      </c>
      <c r="G28" s="51"/>
      <c r="H28" s="66">
        <v>41503049.866023153</v>
      </c>
      <c r="I28" s="66">
        <v>214927.42489396757</v>
      </c>
      <c r="J28" s="66">
        <v>41717977.290917121</v>
      </c>
      <c r="K28" s="66">
        <v>11969362.420572152</v>
      </c>
      <c r="L28" s="66">
        <v>29748614.870344967</v>
      </c>
      <c r="M28" s="123">
        <v>28.69113796458711</v>
      </c>
    </row>
    <row r="29" spans="1:13" x14ac:dyDescent="0.2">
      <c r="A29" s="51" t="s">
        <v>160</v>
      </c>
      <c r="B29" s="51" t="s">
        <v>160</v>
      </c>
      <c r="C29" s="51" t="s">
        <v>160</v>
      </c>
      <c r="D29" s="161" t="s">
        <v>173</v>
      </c>
      <c r="E29" s="161"/>
      <c r="F29" s="161" t="s">
        <v>36</v>
      </c>
      <c r="G29" s="161"/>
      <c r="H29" s="66">
        <v>234932</v>
      </c>
      <c r="I29" s="66">
        <v>1100202.08</v>
      </c>
      <c r="J29" s="66">
        <v>1335134.08</v>
      </c>
      <c r="K29" s="66">
        <v>145775.93100000001</v>
      </c>
      <c r="L29" s="66">
        <v>1189358.149</v>
      </c>
      <c r="M29" s="123">
        <v>10.918448804782214</v>
      </c>
    </row>
    <row r="30" spans="1:13" x14ac:dyDescent="0.2">
      <c r="A30" s="51" t="s">
        <v>160</v>
      </c>
      <c r="B30" s="51" t="s">
        <v>160</v>
      </c>
      <c r="C30" s="51" t="s">
        <v>160</v>
      </c>
      <c r="D30" s="161" t="s">
        <v>174</v>
      </c>
      <c r="E30" s="161"/>
      <c r="F30" s="161" t="s">
        <v>37</v>
      </c>
      <c r="G30" s="161"/>
      <c r="H30" s="66">
        <v>600102</v>
      </c>
      <c r="I30" s="66">
        <v>0</v>
      </c>
      <c r="J30" s="66">
        <v>600102</v>
      </c>
      <c r="K30" s="66">
        <v>228434.47200000001</v>
      </c>
      <c r="L30" s="66">
        <v>371667.52799999999</v>
      </c>
      <c r="M30" s="123">
        <v>38.065940790065689</v>
      </c>
    </row>
    <row r="31" spans="1:13" x14ac:dyDescent="0.2">
      <c r="A31" s="51" t="s">
        <v>160</v>
      </c>
      <c r="B31" s="51" t="s">
        <v>160</v>
      </c>
      <c r="C31" s="51" t="s">
        <v>160</v>
      </c>
      <c r="D31" s="161" t="s">
        <v>167</v>
      </c>
      <c r="E31" s="161"/>
      <c r="F31" s="161" t="s">
        <v>38</v>
      </c>
      <c r="G31" s="161"/>
      <c r="H31" s="66">
        <v>94910</v>
      </c>
      <c r="I31" s="66">
        <v>0</v>
      </c>
      <c r="J31" s="66">
        <v>94910</v>
      </c>
      <c r="K31" s="66">
        <v>33971.371459239999</v>
      </c>
      <c r="L31" s="66">
        <v>60938.628540760001</v>
      </c>
      <c r="M31" s="123">
        <v>35.793247770772311</v>
      </c>
    </row>
    <row r="32" spans="1:13" x14ac:dyDescent="0.2">
      <c r="A32" s="51" t="s">
        <v>160</v>
      </c>
      <c r="B32" s="51" t="s">
        <v>160</v>
      </c>
      <c r="C32" s="51" t="s">
        <v>160</v>
      </c>
      <c r="D32" s="161" t="s">
        <v>175</v>
      </c>
      <c r="E32" s="161"/>
      <c r="F32" s="161" t="s">
        <v>39</v>
      </c>
      <c r="G32" s="161"/>
      <c r="H32" s="66">
        <v>15851848</v>
      </c>
      <c r="I32" s="66">
        <v>0</v>
      </c>
      <c r="J32" s="66">
        <v>15851848</v>
      </c>
      <c r="K32" s="66">
        <v>4316784.9950000001</v>
      </c>
      <c r="L32" s="66">
        <v>11535063.004999999</v>
      </c>
      <c r="M32" s="123">
        <v>27.232061492136438</v>
      </c>
    </row>
    <row r="33" spans="1:13" x14ac:dyDescent="0.2">
      <c r="A33" s="51" t="s">
        <v>160</v>
      </c>
      <c r="B33" s="51" t="s">
        <v>160</v>
      </c>
      <c r="C33" s="51" t="s">
        <v>160</v>
      </c>
      <c r="D33" s="161" t="s">
        <v>176</v>
      </c>
      <c r="E33" s="161"/>
      <c r="F33" s="161" t="s">
        <v>40</v>
      </c>
      <c r="G33" s="161"/>
      <c r="H33" s="66">
        <v>371220</v>
      </c>
      <c r="I33" s="66">
        <v>0</v>
      </c>
      <c r="J33" s="66">
        <v>371220</v>
      </c>
      <c r="K33" s="66">
        <v>200599.13415092998</v>
      </c>
      <c r="L33" s="66">
        <v>170620.86584907002</v>
      </c>
      <c r="M33" s="123">
        <v>54.037803499523186</v>
      </c>
    </row>
    <row r="34" spans="1:13" x14ac:dyDescent="0.2">
      <c r="A34" s="51" t="s">
        <v>160</v>
      </c>
      <c r="B34" s="51" t="s">
        <v>160</v>
      </c>
      <c r="C34" s="51" t="s">
        <v>160</v>
      </c>
      <c r="D34" s="161" t="s">
        <v>168</v>
      </c>
      <c r="E34" s="161"/>
      <c r="F34" s="161" t="s">
        <v>41</v>
      </c>
      <c r="G34" s="161"/>
      <c r="H34" s="66">
        <v>4365927</v>
      </c>
      <c r="I34" s="66">
        <v>0</v>
      </c>
      <c r="J34" s="66">
        <v>4365927</v>
      </c>
      <c r="K34" s="66">
        <v>1296931.9175489999</v>
      </c>
      <c r="L34" s="66">
        <v>3068995.0824509999</v>
      </c>
      <c r="M34" s="123">
        <v>29.705762774984557</v>
      </c>
    </row>
    <row r="35" spans="1:13" x14ac:dyDescent="0.2">
      <c r="A35" s="51" t="s">
        <v>160</v>
      </c>
      <c r="B35" s="51" t="s">
        <v>160</v>
      </c>
      <c r="C35" s="51" t="s">
        <v>160</v>
      </c>
      <c r="D35" s="161" t="s">
        <v>177</v>
      </c>
      <c r="E35" s="161"/>
      <c r="F35" s="161" t="s">
        <v>42</v>
      </c>
      <c r="G35" s="161"/>
      <c r="H35" s="66">
        <v>2642715</v>
      </c>
      <c r="I35" s="66">
        <v>0</v>
      </c>
      <c r="J35" s="66">
        <v>2642715</v>
      </c>
      <c r="K35" s="66">
        <v>917482.26899999997</v>
      </c>
      <c r="L35" s="66">
        <v>1725232.7310000001</v>
      </c>
      <c r="M35" s="123">
        <v>34.717412547323491</v>
      </c>
    </row>
    <row r="36" spans="1:13" x14ac:dyDescent="0.2">
      <c r="A36" s="51" t="s">
        <v>160</v>
      </c>
      <c r="B36" s="51" t="s">
        <v>160</v>
      </c>
      <c r="C36" s="51" t="s">
        <v>160</v>
      </c>
      <c r="D36" s="161" t="s">
        <v>178</v>
      </c>
      <c r="E36" s="161"/>
      <c r="F36" s="161" t="s">
        <v>43</v>
      </c>
      <c r="G36" s="161"/>
      <c r="H36" s="66">
        <v>744750</v>
      </c>
      <c r="I36" s="66">
        <v>0</v>
      </c>
      <c r="J36" s="66">
        <v>744750</v>
      </c>
      <c r="K36" s="66">
        <v>214838.03400000001</v>
      </c>
      <c r="L36" s="66">
        <v>529911.96600000001</v>
      </c>
      <c r="M36" s="123">
        <v>28.847000201409873</v>
      </c>
    </row>
    <row r="37" spans="1:13" ht="13.5" customHeight="1" x14ac:dyDescent="0.2">
      <c r="A37" s="51"/>
      <c r="B37" s="51"/>
      <c r="C37" s="51"/>
      <c r="D37" s="161" t="s">
        <v>180</v>
      </c>
      <c r="E37" s="161"/>
      <c r="F37" s="161" t="s">
        <v>44</v>
      </c>
      <c r="G37" s="161"/>
      <c r="H37" s="66">
        <v>2334000</v>
      </c>
      <c r="I37" s="66">
        <v>0</v>
      </c>
      <c r="J37" s="66">
        <v>2334000</v>
      </c>
      <c r="K37" s="66">
        <v>683527.20295099996</v>
      </c>
      <c r="L37" s="66">
        <v>1650472.7970489999</v>
      </c>
      <c r="M37" s="123">
        <v>29.28565565342759</v>
      </c>
    </row>
    <row r="38" spans="1:13" ht="13.5" customHeight="1" x14ac:dyDescent="0.2">
      <c r="A38" s="51"/>
      <c r="B38" s="51"/>
      <c r="C38" s="51"/>
      <c r="D38" s="161" t="s">
        <v>181</v>
      </c>
      <c r="E38" s="161"/>
      <c r="F38" s="161" t="s">
        <v>426</v>
      </c>
      <c r="G38" s="161"/>
      <c r="H38" s="66">
        <v>67150</v>
      </c>
      <c r="I38" s="66">
        <v>0</v>
      </c>
      <c r="J38" s="66">
        <v>67150</v>
      </c>
      <c r="K38" s="66">
        <v>76154.338957</v>
      </c>
      <c r="L38" s="66">
        <v>-9004.3389569999999</v>
      </c>
      <c r="M38" s="123">
        <v>113.40929107520476</v>
      </c>
    </row>
    <row r="39" spans="1:13" ht="13.5" customHeight="1" x14ac:dyDescent="0.2">
      <c r="A39" s="51"/>
      <c r="B39" s="51"/>
      <c r="C39" s="51"/>
      <c r="D39" s="161" t="s">
        <v>182</v>
      </c>
      <c r="E39" s="161"/>
      <c r="F39" s="161" t="s">
        <v>46</v>
      </c>
      <c r="G39" s="161"/>
      <c r="H39" s="66">
        <v>1788000</v>
      </c>
      <c r="I39" s="66">
        <v>0</v>
      </c>
      <c r="J39" s="66">
        <v>1788000</v>
      </c>
      <c r="K39" s="66">
        <v>144243.592</v>
      </c>
      <c r="L39" s="66">
        <v>1643756.4080000001</v>
      </c>
      <c r="M39" s="123">
        <v>8.067314988814319</v>
      </c>
    </row>
    <row r="40" spans="1:13" ht="13.5" customHeight="1" x14ac:dyDescent="0.2">
      <c r="A40" s="51"/>
      <c r="B40" s="51"/>
      <c r="C40" s="51"/>
      <c r="D40" s="161" t="s">
        <v>462</v>
      </c>
      <c r="E40" s="161"/>
      <c r="F40" s="161" t="s">
        <v>461</v>
      </c>
      <c r="G40" s="161"/>
      <c r="H40" s="66">
        <v>0</v>
      </c>
      <c r="I40" s="66">
        <v>1053575</v>
      </c>
      <c r="J40" s="66">
        <v>1053575</v>
      </c>
      <c r="K40" s="66">
        <v>0</v>
      </c>
      <c r="L40" s="66">
        <v>1053575</v>
      </c>
      <c r="M40" s="123">
        <v>0</v>
      </c>
    </row>
    <row r="41" spans="1:13" x14ac:dyDescent="0.2">
      <c r="A41" s="48" t="s">
        <v>160</v>
      </c>
      <c r="B41" s="48" t="s">
        <v>160</v>
      </c>
      <c r="C41" s="48" t="s">
        <v>183</v>
      </c>
      <c r="D41" s="167" t="s">
        <v>292</v>
      </c>
      <c r="E41" s="166"/>
      <c r="F41" s="166"/>
      <c r="G41" s="166"/>
      <c r="H41" s="66">
        <v>1273160</v>
      </c>
      <c r="I41" s="66">
        <v>0</v>
      </c>
      <c r="J41" s="66">
        <v>1273160</v>
      </c>
      <c r="K41" s="66">
        <v>188777.56827918999</v>
      </c>
      <c r="L41" s="66">
        <v>1084382.43172081</v>
      </c>
      <c r="M41" s="123">
        <v>14.827481878097803</v>
      </c>
    </row>
    <row r="42" spans="1:13" ht="13.5" customHeight="1" x14ac:dyDescent="0.2">
      <c r="A42" s="49" t="s">
        <v>160</v>
      </c>
      <c r="B42" s="49" t="s">
        <v>160</v>
      </c>
      <c r="C42" s="168" t="s">
        <v>184</v>
      </c>
      <c r="D42" s="166"/>
      <c r="E42" s="161" t="s">
        <v>293</v>
      </c>
      <c r="F42" s="161"/>
      <c r="G42" s="161"/>
      <c r="H42" s="66">
        <v>0</v>
      </c>
      <c r="I42" s="66">
        <v>0</v>
      </c>
      <c r="J42" s="66">
        <v>0</v>
      </c>
      <c r="K42" s="66">
        <v>12456.23404429</v>
      </c>
      <c r="L42" s="66">
        <v>-12456.23404429</v>
      </c>
      <c r="M42" s="123">
        <v>0</v>
      </c>
    </row>
    <row r="43" spans="1:13" ht="13.5" customHeight="1" x14ac:dyDescent="0.2">
      <c r="A43" s="49" t="s">
        <v>160</v>
      </c>
      <c r="B43" s="49" t="s">
        <v>160</v>
      </c>
      <c r="C43" s="168" t="s">
        <v>185</v>
      </c>
      <c r="D43" s="166"/>
      <c r="E43" s="161" t="s">
        <v>415</v>
      </c>
      <c r="F43" s="161"/>
      <c r="G43" s="161"/>
      <c r="H43" s="66">
        <v>1273160</v>
      </c>
      <c r="I43" s="66">
        <v>0</v>
      </c>
      <c r="J43" s="66">
        <v>1273160</v>
      </c>
      <c r="K43" s="66">
        <v>88772.551240450004</v>
      </c>
      <c r="L43" s="66">
        <v>1184387.44875955</v>
      </c>
      <c r="M43" s="123">
        <v>6.9726154796294262</v>
      </c>
    </row>
    <row r="44" spans="1:13" ht="13.5" customHeight="1" x14ac:dyDescent="0.2">
      <c r="A44" s="49" t="s">
        <v>160</v>
      </c>
      <c r="B44" s="49" t="s">
        <v>160</v>
      </c>
      <c r="C44" s="168" t="s">
        <v>186</v>
      </c>
      <c r="D44" s="166"/>
      <c r="E44" s="161" t="s">
        <v>416</v>
      </c>
      <c r="F44" s="161"/>
      <c r="G44" s="161"/>
      <c r="H44" s="66">
        <v>0</v>
      </c>
      <c r="I44" s="66">
        <v>0</v>
      </c>
      <c r="J44" s="66">
        <v>0</v>
      </c>
      <c r="K44" s="66">
        <v>43988.76428471</v>
      </c>
      <c r="L44" s="66">
        <v>-43988.76428471</v>
      </c>
      <c r="M44" s="123">
        <v>0</v>
      </c>
    </row>
    <row r="45" spans="1:13" ht="13.5" customHeight="1" x14ac:dyDescent="0.2">
      <c r="A45" s="49" t="s">
        <v>160</v>
      </c>
      <c r="B45" s="49" t="s">
        <v>160</v>
      </c>
      <c r="C45" s="168" t="s">
        <v>187</v>
      </c>
      <c r="D45" s="166"/>
      <c r="E45" s="161" t="s">
        <v>418</v>
      </c>
      <c r="F45" s="161"/>
      <c r="G45" s="161"/>
      <c r="H45" s="66">
        <v>0</v>
      </c>
      <c r="I45" s="66">
        <v>0</v>
      </c>
      <c r="J45" s="66">
        <v>0</v>
      </c>
      <c r="K45" s="66">
        <v>14133.13601878</v>
      </c>
      <c r="L45" s="66">
        <v>-14133.13601878</v>
      </c>
      <c r="M45" s="123">
        <v>0</v>
      </c>
    </row>
    <row r="46" spans="1:13" ht="13.5" customHeight="1" x14ac:dyDescent="0.2">
      <c r="A46" s="49" t="s">
        <v>160</v>
      </c>
      <c r="B46" s="49" t="s">
        <v>160</v>
      </c>
      <c r="C46" s="168" t="s">
        <v>188</v>
      </c>
      <c r="D46" s="166"/>
      <c r="E46" s="161" t="s">
        <v>294</v>
      </c>
      <c r="F46" s="161"/>
      <c r="G46" s="161"/>
      <c r="H46" s="66">
        <v>0</v>
      </c>
      <c r="I46" s="66">
        <v>0</v>
      </c>
      <c r="J46" s="66">
        <v>0</v>
      </c>
      <c r="K46" s="66">
        <v>29426.882690959999</v>
      </c>
      <c r="L46" s="66">
        <v>-29426.882690959999</v>
      </c>
      <c r="M46" s="123">
        <v>0</v>
      </c>
    </row>
    <row r="47" spans="1:13" x14ac:dyDescent="0.2">
      <c r="A47" s="49"/>
      <c r="B47" s="49"/>
      <c r="C47" s="50"/>
      <c r="E47" s="51"/>
      <c r="F47" s="51"/>
      <c r="H47" s="65"/>
      <c r="I47" s="65"/>
      <c r="J47" s="65"/>
      <c r="K47" s="65"/>
      <c r="L47" s="65"/>
      <c r="M47" s="122"/>
    </row>
    <row r="48" spans="1:13" x14ac:dyDescent="0.2">
      <c r="A48" s="159" t="s">
        <v>189</v>
      </c>
      <c r="B48" s="160"/>
      <c r="C48" s="160"/>
      <c r="D48" s="160"/>
      <c r="E48" s="160"/>
      <c r="F48" s="160"/>
      <c r="G48" s="160"/>
      <c r="H48" s="45">
        <v>155769579.84958801</v>
      </c>
      <c r="I48" s="45">
        <v>12843.673000000001</v>
      </c>
      <c r="J48" s="45">
        <v>155782423.52258798</v>
      </c>
      <c r="K48" s="45">
        <v>66502034.227528058</v>
      </c>
      <c r="L48" s="45">
        <v>89280389.295059919</v>
      </c>
      <c r="M48" s="119">
        <v>42.689048432916096</v>
      </c>
    </row>
    <row r="49" spans="1:13" x14ac:dyDescent="0.2">
      <c r="A49" s="47"/>
      <c r="H49" s="129"/>
      <c r="I49" s="129"/>
      <c r="J49" s="129"/>
      <c r="K49" s="129"/>
      <c r="L49" s="129"/>
      <c r="M49" s="130"/>
    </row>
    <row r="50" spans="1:13" x14ac:dyDescent="0.2">
      <c r="A50" s="165" t="s">
        <v>190</v>
      </c>
      <c r="B50" s="166"/>
      <c r="C50" s="166"/>
      <c r="D50" s="166"/>
      <c r="E50" s="166"/>
      <c r="F50" s="166"/>
      <c r="G50" s="166"/>
      <c r="H50" s="129">
        <v>155769579.84958801</v>
      </c>
      <c r="I50" s="129">
        <v>12843.673000000001</v>
      </c>
      <c r="J50" s="129">
        <v>155782423.52258798</v>
      </c>
      <c r="K50" s="129">
        <v>66502034.227528058</v>
      </c>
      <c r="L50" s="129">
        <v>89280389.295059919</v>
      </c>
      <c r="M50" s="130">
        <v>42.689048432916096</v>
      </c>
    </row>
    <row r="51" spans="1:13" ht="13.5" customHeight="1" x14ac:dyDescent="0.2">
      <c r="A51" s="48" t="s">
        <v>160</v>
      </c>
      <c r="B51" s="48" t="s">
        <v>160</v>
      </c>
      <c r="C51" s="48" t="s">
        <v>191</v>
      </c>
      <c r="D51" s="167" t="s">
        <v>407</v>
      </c>
      <c r="E51" s="167"/>
      <c r="F51" s="167"/>
      <c r="G51" s="167"/>
      <c r="H51" s="66">
        <v>0</v>
      </c>
      <c r="I51" s="66">
        <v>0</v>
      </c>
      <c r="J51" s="66">
        <v>0</v>
      </c>
      <c r="K51" s="66">
        <v>1226.9950409999999</v>
      </c>
      <c r="L51" s="66">
        <v>-1226.9950409999999</v>
      </c>
      <c r="M51" s="123">
        <v>0</v>
      </c>
    </row>
    <row r="52" spans="1:13" ht="11.25" customHeight="1" x14ac:dyDescent="0.2">
      <c r="A52" s="48" t="s">
        <v>160</v>
      </c>
      <c r="B52" s="48" t="s">
        <v>160</v>
      </c>
      <c r="C52" s="48" t="s">
        <v>192</v>
      </c>
      <c r="D52" s="167" t="s">
        <v>295</v>
      </c>
      <c r="E52" s="167"/>
      <c r="F52" s="167"/>
      <c r="G52" s="167"/>
      <c r="H52" s="66">
        <v>3003164.9610819998</v>
      </c>
      <c r="I52" s="66">
        <v>0</v>
      </c>
      <c r="J52" s="66">
        <v>3003164.9610819998</v>
      </c>
      <c r="K52" s="66">
        <v>2032046.23</v>
      </c>
      <c r="L52" s="66">
        <v>971118.73108199984</v>
      </c>
      <c r="M52" s="123">
        <v>67.663490228917738</v>
      </c>
    </row>
    <row r="53" spans="1:13" ht="11.25" customHeight="1" x14ac:dyDescent="0.2">
      <c r="A53" s="48" t="s">
        <v>160</v>
      </c>
      <c r="B53" s="48" t="s">
        <v>160</v>
      </c>
      <c r="C53" s="48" t="s">
        <v>193</v>
      </c>
      <c r="D53" s="167" t="s">
        <v>420</v>
      </c>
      <c r="E53" s="167"/>
      <c r="F53" s="167"/>
      <c r="G53" s="167"/>
      <c r="H53" s="66">
        <v>16522816</v>
      </c>
      <c r="I53" s="66">
        <v>0</v>
      </c>
      <c r="J53" s="66">
        <v>16522816</v>
      </c>
      <c r="K53" s="66">
        <v>14534094.121608801</v>
      </c>
      <c r="L53" s="66">
        <v>1988721.8783911988</v>
      </c>
      <c r="M53" s="123">
        <v>87.963783665016919</v>
      </c>
    </row>
    <row r="54" spans="1:13" ht="11.25" customHeight="1" x14ac:dyDescent="0.2">
      <c r="A54" s="48" t="s">
        <v>160</v>
      </c>
      <c r="B54" s="48" t="s">
        <v>160</v>
      </c>
      <c r="C54" s="48" t="s">
        <v>194</v>
      </c>
      <c r="D54" s="167" t="s">
        <v>296</v>
      </c>
      <c r="E54" s="167"/>
      <c r="F54" s="167"/>
      <c r="G54" s="167"/>
      <c r="H54" s="66">
        <v>0</v>
      </c>
      <c r="I54" s="66">
        <v>0</v>
      </c>
      <c r="J54" s="66">
        <v>0</v>
      </c>
      <c r="K54" s="66">
        <v>276518.69910134003</v>
      </c>
      <c r="L54" s="66">
        <v>-276518.69910134003</v>
      </c>
      <c r="M54" s="123">
        <v>0</v>
      </c>
    </row>
    <row r="55" spans="1:13" ht="11.25" customHeight="1" x14ac:dyDescent="0.2">
      <c r="A55" s="48" t="s">
        <v>160</v>
      </c>
      <c r="B55" s="48" t="s">
        <v>160</v>
      </c>
      <c r="C55" s="48" t="s">
        <v>195</v>
      </c>
      <c r="D55" s="167" t="s">
        <v>421</v>
      </c>
      <c r="E55" s="167"/>
      <c r="F55" s="167"/>
      <c r="G55" s="167"/>
      <c r="H55" s="66">
        <v>37962000</v>
      </c>
      <c r="I55" s="66">
        <v>0</v>
      </c>
      <c r="J55" s="66">
        <v>37962000</v>
      </c>
      <c r="K55" s="66">
        <v>14730834.8509895</v>
      </c>
      <c r="L55" s="66">
        <v>23231165.149010502</v>
      </c>
      <c r="M55" s="123">
        <v>38.804159030055061</v>
      </c>
    </row>
    <row r="56" spans="1:13" ht="11.25" customHeight="1" x14ac:dyDescent="0.2">
      <c r="A56" s="48" t="s">
        <v>160</v>
      </c>
      <c r="B56" s="48" t="s">
        <v>160</v>
      </c>
      <c r="C56" s="48" t="s">
        <v>196</v>
      </c>
      <c r="D56" s="167" t="s">
        <v>409</v>
      </c>
      <c r="E56" s="167"/>
      <c r="F56" s="167"/>
      <c r="G56" s="167"/>
      <c r="H56" s="66">
        <v>60250000</v>
      </c>
      <c r="I56" s="66">
        <v>0</v>
      </c>
      <c r="J56" s="66">
        <v>60250000</v>
      </c>
      <c r="K56" s="66">
        <v>34047956.535676703</v>
      </c>
      <c r="L56" s="66">
        <v>26202043.464323297</v>
      </c>
      <c r="M56" s="123">
        <v>56.511131179546389</v>
      </c>
    </row>
    <row r="57" spans="1:13" ht="11.25" customHeight="1" x14ac:dyDescent="0.2">
      <c r="A57" s="48" t="s">
        <v>160</v>
      </c>
      <c r="B57" s="48" t="s">
        <v>160</v>
      </c>
      <c r="C57" s="48" t="s">
        <v>197</v>
      </c>
      <c r="D57" s="167" t="s">
        <v>410</v>
      </c>
      <c r="E57" s="167"/>
      <c r="F57" s="167"/>
      <c r="G57" s="167"/>
      <c r="H57" s="66">
        <v>55394.526000999998</v>
      </c>
      <c r="I57" s="66">
        <v>12843.673000000001</v>
      </c>
      <c r="J57" s="66">
        <v>68238.199001000001</v>
      </c>
      <c r="K57" s="66">
        <v>17731.957993</v>
      </c>
      <c r="L57" s="66">
        <v>50506.241007999997</v>
      </c>
      <c r="M57" s="123">
        <v>25.985383923658574</v>
      </c>
    </row>
    <row r="58" spans="1:13" ht="11.25" customHeight="1" x14ac:dyDescent="0.2">
      <c r="A58" s="48" t="s">
        <v>160</v>
      </c>
      <c r="B58" s="48" t="s">
        <v>160</v>
      </c>
      <c r="C58" s="48" t="s">
        <v>198</v>
      </c>
      <c r="D58" s="167" t="s">
        <v>422</v>
      </c>
      <c r="E58" s="167"/>
      <c r="F58" s="167"/>
      <c r="G58" s="167"/>
      <c r="H58" s="66">
        <v>0</v>
      </c>
      <c r="I58" s="66">
        <v>0</v>
      </c>
      <c r="J58" s="66">
        <v>0</v>
      </c>
      <c r="K58" s="66">
        <v>249367.57203041</v>
      </c>
      <c r="L58" s="66">
        <v>-249367.57203041</v>
      </c>
      <c r="M58" s="123">
        <v>0</v>
      </c>
    </row>
    <row r="59" spans="1:13" ht="11.25" customHeight="1" x14ac:dyDescent="0.2">
      <c r="A59" s="48" t="s">
        <v>160</v>
      </c>
      <c r="B59" s="48" t="s">
        <v>160</v>
      </c>
      <c r="C59" s="48" t="s">
        <v>199</v>
      </c>
      <c r="D59" s="167" t="s">
        <v>412</v>
      </c>
      <c r="E59" s="167"/>
      <c r="F59" s="167"/>
      <c r="G59" s="167"/>
      <c r="H59" s="66">
        <v>8696107</v>
      </c>
      <c r="I59" s="66">
        <v>0</v>
      </c>
      <c r="J59" s="66">
        <v>8696107</v>
      </c>
      <c r="K59" s="66">
        <v>0</v>
      </c>
      <c r="L59" s="66">
        <v>8696107</v>
      </c>
      <c r="M59" s="123">
        <v>0</v>
      </c>
    </row>
    <row r="60" spans="1:13" ht="11.25" customHeight="1" x14ac:dyDescent="0.2">
      <c r="A60" s="48" t="s">
        <v>160</v>
      </c>
      <c r="B60" s="48" t="s">
        <v>160</v>
      </c>
      <c r="C60" s="48" t="s">
        <v>200</v>
      </c>
      <c r="D60" s="167" t="s">
        <v>423</v>
      </c>
      <c r="E60" s="167"/>
      <c r="F60" s="167"/>
      <c r="G60" s="167"/>
      <c r="H60" s="66">
        <v>0</v>
      </c>
      <c r="I60" s="66">
        <v>0</v>
      </c>
      <c r="J60" s="66">
        <v>0</v>
      </c>
      <c r="K60" s="66">
        <v>515912.46508731</v>
      </c>
      <c r="L60" s="66">
        <v>-515912.46508731</v>
      </c>
      <c r="M60" s="123">
        <v>0</v>
      </c>
    </row>
    <row r="61" spans="1:13" ht="11.25" customHeight="1" x14ac:dyDescent="0.2">
      <c r="A61" s="48" t="s">
        <v>160</v>
      </c>
      <c r="B61" s="48" t="s">
        <v>160</v>
      </c>
      <c r="C61" s="48" t="s">
        <v>201</v>
      </c>
      <c r="D61" s="167" t="s">
        <v>424</v>
      </c>
      <c r="E61" s="167"/>
      <c r="F61" s="167"/>
      <c r="G61" s="167"/>
      <c r="H61" s="66">
        <v>29280097.362505</v>
      </c>
      <c r="I61" s="66">
        <v>0</v>
      </c>
      <c r="J61" s="66">
        <v>29280097.362505</v>
      </c>
      <c r="K61" s="66">
        <v>96344.8</v>
      </c>
      <c r="L61" s="66">
        <v>29183752.562504999</v>
      </c>
      <c r="M61" s="123">
        <v>0.32904535393852741</v>
      </c>
    </row>
    <row r="62" spans="1:13" x14ac:dyDescent="0.2">
      <c r="A62" s="48"/>
      <c r="B62" s="48"/>
      <c r="C62" s="48"/>
      <c r="D62" s="48"/>
      <c r="H62" s="65"/>
      <c r="I62" s="65"/>
      <c r="J62" s="65"/>
      <c r="K62" s="65"/>
      <c r="L62" s="65"/>
      <c r="M62" s="122"/>
    </row>
    <row r="63" spans="1:13" x14ac:dyDescent="0.2">
      <c r="A63" s="159" t="s">
        <v>202</v>
      </c>
      <c r="B63" s="160"/>
      <c r="C63" s="160"/>
      <c r="D63" s="160"/>
      <c r="E63" s="160"/>
      <c r="F63" s="160"/>
      <c r="G63" s="160"/>
      <c r="H63" s="45">
        <v>4031689.8533089999</v>
      </c>
      <c r="I63" s="45">
        <v>0</v>
      </c>
      <c r="J63" s="45">
        <v>4031689.8533089999</v>
      </c>
      <c r="K63" s="45">
        <v>1147994.70510264</v>
      </c>
      <c r="L63" s="45">
        <v>2883695.1482063597</v>
      </c>
      <c r="M63" s="119">
        <v>28.474281179154342</v>
      </c>
    </row>
    <row r="64" spans="1:13" x14ac:dyDescent="0.2">
      <c r="A64" s="51" t="s">
        <v>160</v>
      </c>
      <c r="B64" s="51" t="s">
        <v>160</v>
      </c>
      <c r="C64" s="51" t="s">
        <v>160</v>
      </c>
      <c r="D64" s="161" t="s">
        <v>166</v>
      </c>
      <c r="E64" s="161"/>
      <c r="F64" s="161" t="s">
        <v>79</v>
      </c>
      <c r="G64" s="161"/>
      <c r="H64" s="131">
        <v>3941689.8533089999</v>
      </c>
      <c r="I64" s="131">
        <v>0</v>
      </c>
      <c r="J64" s="131">
        <v>3941689.8533089999</v>
      </c>
      <c r="K64" s="131">
        <v>1119384.3633626399</v>
      </c>
      <c r="L64" s="131">
        <v>2822305.4899463598</v>
      </c>
      <c r="M64" s="132">
        <v>28.398590579695927</v>
      </c>
    </row>
    <row r="65" spans="1:13" x14ac:dyDescent="0.2">
      <c r="A65" s="51" t="s">
        <v>160</v>
      </c>
      <c r="B65" s="51" t="s">
        <v>160</v>
      </c>
      <c r="C65" s="51" t="s">
        <v>160</v>
      </c>
      <c r="D65" s="161" t="s">
        <v>172</v>
      </c>
      <c r="E65" s="161"/>
      <c r="F65" s="161" t="s">
        <v>297</v>
      </c>
      <c r="G65" s="161"/>
      <c r="H65" s="131">
        <v>90000</v>
      </c>
      <c r="I65" s="131">
        <v>0</v>
      </c>
      <c r="J65" s="131">
        <v>90000</v>
      </c>
      <c r="K65" s="131">
        <v>28610.34174</v>
      </c>
      <c r="L65" s="131">
        <v>61389.658259999997</v>
      </c>
      <c r="M65" s="132">
        <v>31.7892686</v>
      </c>
    </row>
    <row r="66" spans="1:13" x14ac:dyDescent="0.2">
      <c r="A66" s="51"/>
      <c r="B66" s="51"/>
      <c r="C66" s="51"/>
      <c r="D66" s="51"/>
      <c r="E66" s="51"/>
      <c r="F66" s="51"/>
      <c r="G66" s="51"/>
      <c r="H66" s="129"/>
      <c r="I66" s="129"/>
      <c r="J66" s="129"/>
      <c r="K66" s="129"/>
      <c r="L66" s="129"/>
      <c r="M66" s="130"/>
    </row>
    <row r="67" spans="1:13" x14ac:dyDescent="0.2">
      <c r="A67" s="159" t="s">
        <v>203</v>
      </c>
      <c r="B67" s="160"/>
      <c r="C67" s="160"/>
      <c r="D67" s="160"/>
      <c r="E67" s="160"/>
      <c r="F67" s="160"/>
      <c r="G67" s="160"/>
      <c r="H67" s="45">
        <v>18119471.887410998</v>
      </c>
      <c r="I67" s="45">
        <v>0</v>
      </c>
      <c r="J67" s="45">
        <v>18119471.887410998</v>
      </c>
      <c r="K67" s="45">
        <v>6469801.6268424904</v>
      </c>
      <c r="L67" s="45">
        <v>11649670.260568507</v>
      </c>
      <c r="M67" s="119">
        <v>35.706347663132298</v>
      </c>
    </row>
    <row r="68" spans="1:13" s="52" customFormat="1" x14ac:dyDescent="0.2">
      <c r="A68" s="51" t="s">
        <v>160</v>
      </c>
      <c r="B68" s="51" t="s">
        <v>160</v>
      </c>
      <c r="C68" s="51" t="s">
        <v>160</v>
      </c>
      <c r="D68" s="161" t="s">
        <v>172</v>
      </c>
      <c r="E68" s="161"/>
      <c r="F68" s="161" t="s">
        <v>298</v>
      </c>
      <c r="G68" s="161"/>
      <c r="H68" s="131">
        <v>1332930</v>
      </c>
      <c r="I68" s="131">
        <v>0</v>
      </c>
      <c r="J68" s="131">
        <v>1332930</v>
      </c>
      <c r="K68" s="131">
        <v>11982.680543</v>
      </c>
      <c r="L68" s="131">
        <v>1320947.3194569999</v>
      </c>
      <c r="M68" s="132">
        <v>0.89897298005146564</v>
      </c>
    </row>
    <row r="69" spans="1:13" s="52" customFormat="1" x14ac:dyDescent="0.2">
      <c r="A69" s="51" t="s">
        <v>160</v>
      </c>
      <c r="B69" s="51" t="s">
        <v>160</v>
      </c>
      <c r="C69" s="51" t="s">
        <v>160</v>
      </c>
      <c r="D69" s="161" t="s">
        <v>173</v>
      </c>
      <c r="E69" s="161"/>
      <c r="F69" s="161" t="s">
        <v>299</v>
      </c>
      <c r="G69" s="161"/>
      <c r="H69" s="66">
        <v>75345.16</v>
      </c>
      <c r="I69" s="66">
        <v>0</v>
      </c>
      <c r="J69" s="66">
        <v>75345.16</v>
      </c>
      <c r="K69" s="66">
        <v>8981.4678820000008</v>
      </c>
      <c r="L69" s="66">
        <v>66363.692118000006</v>
      </c>
      <c r="M69" s="123">
        <v>11.920431096038552</v>
      </c>
    </row>
    <row r="70" spans="1:13" s="52" customFormat="1" x14ac:dyDescent="0.2">
      <c r="A70" s="51" t="s">
        <v>160</v>
      </c>
      <c r="B70" s="51" t="s">
        <v>160</v>
      </c>
      <c r="C70" s="51" t="s">
        <v>160</v>
      </c>
      <c r="D70" s="161" t="s">
        <v>177</v>
      </c>
      <c r="E70" s="161"/>
      <c r="F70" s="161" t="s">
        <v>300</v>
      </c>
      <c r="G70" s="161"/>
      <c r="H70" s="66">
        <v>1185286.199304</v>
      </c>
      <c r="I70" s="66">
        <v>0</v>
      </c>
      <c r="J70" s="66">
        <v>1185286.199304</v>
      </c>
      <c r="K70" s="66">
        <v>364435.38480562001</v>
      </c>
      <c r="L70" s="66">
        <v>820850.81449838006</v>
      </c>
      <c r="M70" s="123">
        <v>30.746615038597131</v>
      </c>
    </row>
    <row r="71" spans="1:13" s="52" customFormat="1" x14ac:dyDescent="0.2">
      <c r="A71" s="51" t="s">
        <v>160</v>
      </c>
      <c r="B71" s="51" t="s">
        <v>160</v>
      </c>
      <c r="C71" s="51" t="s">
        <v>160</v>
      </c>
      <c r="D71" s="161" t="s">
        <v>169</v>
      </c>
      <c r="E71" s="161"/>
      <c r="F71" s="161" t="s">
        <v>427</v>
      </c>
      <c r="G71" s="161"/>
      <c r="H71" s="66">
        <v>5943</v>
      </c>
      <c r="I71" s="66">
        <v>0</v>
      </c>
      <c r="J71" s="66">
        <v>5943</v>
      </c>
      <c r="K71" s="66">
        <v>17205.131449</v>
      </c>
      <c r="L71" s="66">
        <v>-11262.131449</v>
      </c>
      <c r="M71" s="123">
        <v>289.50246422682147</v>
      </c>
    </row>
    <row r="72" spans="1:13" s="52" customFormat="1" x14ac:dyDescent="0.2">
      <c r="A72" s="51" t="s">
        <v>160</v>
      </c>
      <c r="B72" s="51" t="s">
        <v>160</v>
      </c>
      <c r="C72" s="51" t="s">
        <v>160</v>
      </c>
      <c r="D72" s="161" t="s">
        <v>204</v>
      </c>
      <c r="E72" s="161"/>
      <c r="F72" s="161" t="s">
        <v>301</v>
      </c>
      <c r="G72" s="161"/>
      <c r="H72" s="66">
        <v>37321.851000000002</v>
      </c>
      <c r="I72" s="66">
        <v>0</v>
      </c>
      <c r="J72" s="66">
        <v>37321.851000000002</v>
      </c>
      <c r="K72" s="66">
        <v>10582.600677530001</v>
      </c>
      <c r="L72" s="66">
        <v>26739.250322470001</v>
      </c>
      <c r="M72" s="123">
        <v>28.354972741116192</v>
      </c>
    </row>
    <row r="73" spans="1:13" s="52" customFormat="1" x14ac:dyDescent="0.2">
      <c r="A73" s="51" t="s">
        <v>160</v>
      </c>
      <c r="B73" s="51" t="s">
        <v>160</v>
      </c>
      <c r="C73" s="51" t="s">
        <v>160</v>
      </c>
      <c r="D73" s="161" t="s">
        <v>178</v>
      </c>
      <c r="E73" s="161"/>
      <c r="F73" s="161" t="s">
        <v>302</v>
      </c>
      <c r="G73" s="161"/>
      <c r="H73" s="66">
        <v>527584.13517000002</v>
      </c>
      <c r="I73" s="66">
        <v>0</v>
      </c>
      <c r="J73" s="66">
        <v>527584.13517000002</v>
      </c>
      <c r="K73" s="66">
        <v>210863.40086893999</v>
      </c>
      <c r="L73" s="66">
        <v>316720.73430106003</v>
      </c>
      <c r="M73" s="123">
        <v>39.967729659079843</v>
      </c>
    </row>
    <row r="74" spans="1:13" s="52" customFormat="1" x14ac:dyDescent="0.2">
      <c r="A74" s="51" t="s">
        <v>160</v>
      </c>
      <c r="B74" s="51" t="s">
        <v>160</v>
      </c>
      <c r="C74" s="51" t="s">
        <v>160</v>
      </c>
      <c r="D74" s="161" t="s">
        <v>179</v>
      </c>
      <c r="E74" s="161"/>
      <c r="F74" s="161" t="s">
        <v>303</v>
      </c>
      <c r="G74" s="161"/>
      <c r="H74" s="66">
        <v>173601</v>
      </c>
      <c r="I74" s="66">
        <v>0</v>
      </c>
      <c r="J74" s="66">
        <v>173601</v>
      </c>
      <c r="K74" s="66">
        <v>86588.279373289988</v>
      </c>
      <c r="L74" s="66">
        <v>87012.720626710012</v>
      </c>
      <c r="M74" s="123">
        <v>49.877753799396309</v>
      </c>
    </row>
    <row r="75" spans="1:13" s="52" customFormat="1" hidden="1" x14ac:dyDescent="0.2">
      <c r="A75" s="51" t="s">
        <v>160</v>
      </c>
      <c r="B75" s="51" t="s">
        <v>160</v>
      </c>
      <c r="C75" s="51" t="s">
        <v>160</v>
      </c>
      <c r="D75" s="161" t="s">
        <v>180</v>
      </c>
      <c r="E75" s="161"/>
      <c r="F75" s="161" t="s">
        <v>428</v>
      </c>
      <c r="G75" s="161"/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123">
        <v>0</v>
      </c>
    </row>
    <row r="76" spans="1:13" s="52" customFormat="1" x14ac:dyDescent="0.2">
      <c r="A76" s="51" t="s">
        <v>160</v>
      </c>
      <c r="B76" s="51" t="s">
        <v>160</v>
      </c>
      <c r="C76" s="51" t="s">
        <v>160</v>
      </c>
      <c r="D76" s="161" t="s">
        <v>182</v>
      </c>
      <c r="E76" s="161"/>
      <c r="F76" s="161" t="s">
        <v>429</v>
      </c>
      <c r="G76" s="161"/>
      <c r="H76" s="66">
        <v>498459</v>
      </c>
      <c r="I76" s="66">
        <v>0</v>
      </c>
      <c r="J76" s="66">
        <v>498459</v>
      </c>
      <c r="K76" s="66">
        <v>154540.49584046</v>
      </c>
      <c r="L76" s="66">
        <v>343918.50415954</v>
      </c>
      <c r="M76" s="123">
        <v>31.003652424865436</v>
      </c>
    </row>
    <row r="77" spans="1:13" s="52" customFormat="1" x14ac:dyDescent="0.2">
      <c r="A77" s="51" t="s">
        <v>160</v>
      </c>
      <c r="B77" s="51" t="s">
        <v>160</v>
      </c>
      <c r="C77" s="51" t="s">
        <v>160</v>
      </c>
      <c r="D77" s="161" t="s">
        <v>205</v>
      </c>
      <c r="E77" s="161"/>
      <c r="F77" s="161" t="s">
        <v>430</v>
      </c>
      <c r="G77" s="161"/>
      <c r="H77" s="66">
        <v>3119350.2880000002</v>
      </c>
      <c r="I77" s="66">
        <v>0</v>
      </c>
      <c r="J77" s="66">
        <v>3119350.2880000002</v>
      </c>
      <c r="K77" s="66">
        <v>1134038.4150953998</v>
      </c>
      <c r="L77" s="66">
        <v>1985311.8729046003</v>
      </c>
      <c r="M77" s="123">
        <v>36.35495569247206</v>
      </c>
    </row>
    <row r="78" spans="1:13" s="52" customFormat="1" x14ac:dyDescent="0.2">
      <c r="A78" s="51" t="s">
        <v>160</v>
      </c>
      <c r="B78" s="51" t="s">
        <v>160</v>
      </c>
      <c r="C78" s="51" t="s">
        <v>160</v>
      </c>
      <c r="D78" s="161" t="s">
        <v>206</v>
      </c>
      <c r="E78" s="161"/>
      <c r="F78" s="161" t="s">
        <v>71</v>
      </c>
      <c r="G78" s="161"/>
      <c r="H78" s="66">
        <v>2349287.864112</v>
      </c>
      <c r="I78" s="66">
        <v>0</v>
      </c>
      <c r="J78" s="66">
        <v>2349287.864112</v>
      </c>
      <c r="K78" s="66">
        <v>1586216.7020806898</v>
      </c>
      <c r="L78" s="66">
        <v>763071.16203131014</v>
      </c>
      <c r="M78" s="123">
        <v>67.519043805228137</v>
      </c>
    </row>
    <row r="79" spans="1:13" s="52" customFormat="1" x14ac:dyDescent="0.2">
      <c r="A79" s="51" t="s">
        <v>160</v>
      </c>
      <c r="B79" s="51" t="s">
        <v>160</v>
      </c>
      <c r="C79" s="51" t="s">
        <v>160</v>
      </c>
      <c r="D79" s="161" t="s">
        <v>207</v>
      </c>
      <c r="E79" s="161"/>
      <c r="F79" s="161" t="s">
        <v>431</v>
      </c>
      <c r="G79" s="161"/>
      <c r="H79" s="66">
        <v>43768.1</v>
      </c>
      <c r="I79" s="66">
        <v>0</v>
      </c>
      <c r="J79" s="66">
        <v>43768.1</v>
      </c>
      <c r="K79" s="66">
        <v>40035.500935999997</v>
      </c>
      <c r="L79" s="66">
        <v>3732.5990640000018</v>
      </c>
      <c r="M79" s="123">
        <v>91.471873204457125</v>
      </c>
    </row>
    <row r="80" spans="1:13" s="52" customFormat="1" x14ac:dyDescent="0.2">
      <c r="A80" s="51" t="s">
        <v>160</v>
      </c>
      <c r="B80" s="51" t="s">
        <v>160</v>
      </c>
      <c r="C80" s="51" t="s">
        <v>160</v>
      </c>
      <c r="D80" s="161" t="s">
        <v>208</v>
      </c>
      <c r="E80" s="161"/>
      <c r="F80" s="161" t="s">
        <v>432</v>
      </c>
      <c r="G80" s="161"/>
      <c r="H80" s="66">
        <v>33480.400000000001</v>
      </c>
      <c r="I80" s="66">
        <v>0</v>
      </c>
      <c r="J80" s="66">
        <v>33480.400000000001</v>
      </c>
      <c r="K80" s="66">
        <v>16142.858609180001</v>
      </c>
      <c r="L80" s="66">
        <v>17337.541390819999</v>
      </c>
      <c r="M80" s="123">
        <v>48.215847508333233</v>
      </c>
    </row>
    <row r="81" spans="1:13" s="52" customFormat="1" x14ac:dyDescent="0.2">
      <c r="A81" s="51" t="s">
        <v>160</v>
      </c>
      <c r="B81" s="51" t="s">
        <v>160</v>
      </c>
      <c r="C81" s="51" t="s">
        <v>160</v>
      </c>
      <c r="D81" s="161" t="s">
        <v>209</v>
      </c>
      <c r="E81" s="161"/>
      <c r="F81" s="161" t="s">
        <v>433</v>
      </c>
      <c r="G81" s="161"/>
      <c r="H81" s="66">
        <v>619</v>
      </c>
      <c r="I81" s="66">
        <v>0</v>
      </c>
      <c r="J81" s="66">
        <v>619</v>
      </c>
      <c r="K81" s="66">
        <v>2.3552496000000001</v>
      </c>
      <c r="L81" s="66">
        <v>616.64475040000002</v>
      </c>
      <c r="M81" s="123">
        <v>0.38049266558966077</v>
      </c>
    </row>
    <row r="82" spans="1:13" s="52" customFormat="1" x14ac:dyDescent="0.2">
      <c r="A82" s="51" t="s">
        <v>160</v>
      </c>
      <c r="B82" s="51" t="s">
        <v>160</v>
      </c>
      <c r="C82" s="51" t="s">
        <v>160</v>
      </c>
      <c r="D82" s="161" t="s">
        <v>210</v>
      </c>
      <c r="E82" s="161"/>
      <c r="F82" s="161" t="s">
        <v>304</v>
      </c>
      <c r="G82" s="161"/>
      <c r="H82" s="66">
        <v>1660618</v>
      </c>
      <c r="I82" s="66">
        <v>0</v>
      </c>
      <c r="J82" s="66">
        <v>1660618</v>
      </c>
      <c r="K82" s="66">
        <v>472759.12673969002</v>
      </c>
      <c r="L82" s="66">
        <v>1187858.8732603099</v>
      </c>
      <c r="M82" s="123">
        <v>28.468866815829408</v>
      </c>
    </row>
    <row r="83" spans="1:13" s="52" customFormat="1" x14ac:dyDescent="0.2">
      <c r="A83" s="51" t="s">
        <v>160</v>
      </c>
      <c r="B83" s="51" t="s">
        <v>160</v>
      </c>
      <c r="C83" s="51" t="s">
        <v>160</v>
      </c>
      <c r="D83" s="161" t="s">
        <v>211</v>
      </c>
      <c r="E83" s="161"/>
      <c r="F83" s="161" t="s">
        <v>434</v>
      </c>
      <c r="G83" s="161"/>
      <c r="H83" s="66">
        <v>1542617</v>
      </c>
      <c r="I83" s="66">
        <v>0</v>
      </c>
      <c r="J83" s="66">
        <v>1542617</v>
      </c>
      <c r="K83" s="66">
        <v>523139.02220116998</v>
      </c>
      <c r="L83" s="66">
        <v>1019477.97779883</v>
      </c>
      <c r="M83" s="123">
        <v>33.912437254429975</v>
      </c>
    </row>
    <row r="84" spans="1:13" s="52" customFormat="1" x14ac:dyDescent="0.2">
      <c r="A84" s="51" t="s">
        <v>160</v>
      </c>
      <c r="B84" s="51" t="s">
        <v>160</v>
      </c>
      <c r="C84" s="51" t="s">
        <v>160</v>
      </c>
      <c r="D84" s="161" t="s">
        <v>212</v>
      </c>
      <c r="E84" s="161"/>
      <c r="F84" s="161" t="s">
        <v>305</v>
      </c>
      <c r="G84" s="161"/>
      <c r="H84" s="66">
        <v>121360.88</v>
      </c>
      <c r="I84" s="66">
        <v>0</v>
      </c>
      <c r="J84" s="66">
        <v>121360.88</v>
      </c>
      <c r="K84" s="66">
        <v>23987.579615999999</v>
      </c>
      <c r="L84" s="66">
        <v>97373.300384000002</v>
      </c>
      <c r="M84" s="123">
        <v>19.765495780847996</v>
      </c>
    </row>
    <row r="85" spans="1:13" s="52" customFormat="1" x14ac:dyDescent="0.2">
      <c r="A85" s="51" t="s">
        <v>160</v>
      </c>
      <c r="B85" s="51" t="s">
        <v>160</v>
      </c>
      <c r="C85" s="51" t="s">
        <v>160</v>
      </c>
      <c r="D85" s="161" t="s">
        <v>213</v>
      </c>
      <c r="E85" s="161"/>
      <c r="F85" s="161" t="s">
        <v>306</v>
      </c>
      <c r="G85" s="161"/>
      <c r="H85" s="66">
        <v>37538.451000000001</v>
      </c>
      <c r="I85" s="66">
        <v>0</v>
      </c>
      <c r="J85" s="66">
        <v>37538.451000000001</v>
      </c>
      <c r="K85" s="66">
        <v>0</v>
      </c>
      <c r="L85" s="66">
        <v>37538.451000000001</v>
      </c>
      <c r="M85" s="123">
        <v>0</v>
      </c>
    </row>
    <row r="86" spans="1:13" s="52" customFormat="1" x14ac:dyDescent="0.2">
      <c r="A86" s="51" t="s">
        <v>160</v>
      </c>
      <c r="B86" s="51" t="s">
        <v>160</v>
      </c>
      <c r="C86" s="51" t="s">
        <v>160</v>
      </c>
      <c r="D86" s="161" t="s">
        <v>214</v>
      </c>
      <c r="E86" s="161"/>
      <c r="F86" s="161" t="s">
        <v>435</v>
      </c>
      <c r="G86" s="161"/>
      <c r="H86" s="66">
        <v>164000</v>
      </c>
      <c r="I86" s="66">
        <v>0</v>
      </c>
      <c r="J86" s="66">
        <v>164000</v>
      </c>
      <c r="K86" s="66">
        <v>4606.0474566700004</v>
      </c>
      <c r="L86" s="66">
        <v>159393.95254333</v>
      </c>
      <c r="M86" s="123">
        <v>2.8085655223597565</v>
      </c>
    </row>
    <row r="87" spans="1:13" s="52" customFormat="1" x14ac:dyDescent="0.2">
      <c r="A87" s="51" t="s">
        <v>160</v>
      </c>
      <c r="B87" s="51" t="s">
        <v>160</v>
      </c>
      <c r="C87" s="51" t="s">
        <v>160</v>
      </c>
      <c r="D87" s="161" t="s">
        <v>215</v>
      </c>
      <c r="E87" s="161"/>
      <c r="F87" s="161" t="s">
        <v>436</v>
      </c>
      <c r="G87" s="161"/>
      <c r="H87" s="66">
        <v>727000.04520000005</v>
      </c>
      <c r="I87" s="66">
        <v>0</v>
      </c>
      <c r="J87" s="66">
        <v>727000.04520000005</v>
      </c>
      <c r="K87" s="66">
        <v>246924.01446097001</v>
      </c>
      <c r="L87" s="66">
        <v>480076.03073903004</v>
      </c>
      <c r="M87" s="123">
        <v>33.964786672474062</v>
      </c>
    </row>
    <row r="88" spans="1:13" s="52" customFormat="1" x14ac:dyDescent="0.2">
      <c r="A88" s="51" t="s">
        <v>160</v>
      </c>
      <c r="B88" s="51" t="s">
        <v>160</v>
      </c>
      <c r="C88" s="51" t="s">
        <v>160</v>
      </c>
      <c r="D88" s="161" t="s">
        <v>216</v>
      </c>
      <c r="E88" s="161"/>
      <c r="F88" s="161" t="s">
        <v>307</v>
      </c>
      <c r="G88" s="161"/>
      <c r="H88" s="66">
        <v>35629</v>
      </c>
      <c r="I88" s="66">
        <v>0</v>
      </c>
      <c r="J88" s="66">
        <v>35629</v>
      </c>
      <c r="K88" s="66">
        <v>11694.80706465</v>
      </c>
      <c r="L88" s="66">
        <v>23934.192935350002</v>
      </c>
      <c r="M88" s="123">
        <v>32.823843118386705</v>
      </c>
    </row>
    <row r="89" spans="1:13" s="52" customFormat="1" x14ac:dyDescent="0.2">
      <c r="A89" s="51" t="s">
        <v>160</v>
      </c>
      <c r="B89" s="51" t="s">
        <v>160</v>
      </c>
      <c r="C89" s="51" t="s">
        <v>160</v>
      </c>
      <c r="D89" s="161" t="s">
        <v>217</v>
      </c>
      <c r="E89" s="161"/>
      <c r="F89" s="161" t="s">
        <v>437</v>
      </c>
      <c r="G89" s="161"/>
      <c r="H89" s="66">
        <v>21612.705000000002</v>
      </c>
      <c r="I89" s="66">
        <v>0</v>
      </c>
      <c r="J89" s="66">
        <v>21612.705000000002</v>
      </c>
      <c r="K89" s="66">
        <v>0</v>
      </c>
      <c r="L89" s="66">
        <v>21612.705000000002</v>
      </c>
      <c r="M89" s="123">
        <v>0</v>
      </c>
    </row>
    <row r="90" spans="1:13" s="52" customFormat="1" x14ac:dyDescent="0.2">
      <c r="A90" s="51" t="s">
        <v>160</v>
      </c>
      <c r="B90" s="51" t="s">
        <v>160</v>
      </c>
      <c r="C90" s="51" t="s">
        <v>160</v>
      </c>
      <c r="D90" s="161" t="s">
        <v>218</v>
      </c>
      <c r="E90" s="161"/>
      <c r="F90" s="161" t="s">
        <v>438</v>
      </c>
      <c r="G90" s="161"/>
      <c r="H90" s="66">
        <v>34516.814136000001</v>
      </c>
      <c r="I90" s="66">
        <v>0</v>
      </c>
      <c r="J90" s="66">
        <v>34516.814136000001</v>
      </c>
      <c r="K90" s="66">
        <v>9655.8869404899997</v>
      </c>
      <c r="L90" s="66">
        <v>24860.927195510001</v>
      </c>
      <c r="M90" s="123">
        <v>27.97444428806423</v>
      </c>
    </row>
    <row r="91" spans="1:13" s="52" customFormat="1" x14ac:dyDescent="0.2">
      <c r="A91" s="51" t="s">
        <v>160</v>
      </c>
      <c r="B91" s="51" t="s">
        <v>160</v>
      </c>
      <c r="C91" s="51" t="s">
        <v>160</v>
      </c>
      <c r="D91" s="161" t="s">
        <v>219</v>
      </c>
      <c r="E91" s="161"/>
      <c r="F91" s="161" t="s">
        <v>439</v>
      </c>
      <c r="G91" s="161"/>
      <c r="H91" s="66">
        <v>375000</v>
      </c>
      <c r="I91" s="66">
        <v>0</v>
      </c>
      <c r="J91" s="66">
        <v>375000</v>
      </c>
      <c r="K91" s="66">
        <v>153167.70691800001</v>
      </c>
      <c r="L91" s="66">
        <v>221832.29308199999</v>
      </c>
      <c r="M91" s="123">
        <v>40.844721844800006</v>
      </c>
    </row>
    <row r="92" spans="1:13" s="52" customFormat="1" x14ac:dyDescent="0.2">
      <c r="A92" s="51" t="s">
        <v>160</v>
      </c>
      <c r="B92" s="51" t="s">
        <v>160</v>
      </c>
      <c r="C92" s="51" t="s">
        <v>160</v>
      </c>
      <c r="D92" s="161" t="s">
        <v>220</v>
      </c>
      <c r="E92" s="161"/>
      <c r="F92" s="161" t="s">
        <v>76</v>
      </c>
      <c r="G92" s="161"/>
      <c r="H92" s="66">
        <v>378586</v>
      </c>
      <c r="I92" s="66">
        <v>0</v>
      </c>
      <c r="J92" s="66">
        <v>378586</v>
      </c>
      <c r="K92" s="66">
        <v>275181.27317162999</v>
      </c>
      <c r="L92" s="66">
        <v>103404.72682837001</v>
      </c>
      <c r="M92" s="123">
        <v>72.686595165069491</v>
      </c>
    </row>
    <row r="93" spans="1:13" s="52" customFormat="1" x14ac:dyDescent="0.2">
      <c r="A93" s="51" t="s">
        <v>160</v>
      </c>
      <c r="B93" s="51" t="s">
        <v>160</v>
      </c>
      <c r="C93" s="51" t="s">
        <v>160</v>
      </c>
      <c r="D93" s="161" t="s">
        <v>221</v>
      </c>
      <c r="E93" s="161"/>
      <c r="F93" s="161" t="s">
        <v>440</v>
      </c>
      <c r="G93" s="161"/>
      <c r="H93" s="66">
        <v>74200</v>
      </c>
      <c r="I93" s="66">
        <v>0</v>
      </c>
      <c r="J93" s="66">
        <v>74200</v>
      </c>
      <c r="K93" s="66">
        <v>47899.812155879998</v>
      </c>
      <c r="L93" s="66">
        <v>26300.187844120002</v>
      </c>
      <c r="M93" s="123">
        <v>64.555002905498654</v>
      </c>
    </row>
    <row r="94" spans="1:13" s="52" customFormat="1" x14ac:dyDescent="0.2">
      <c r="A94" s="51" t="s">
        <v>160</v>
      </c>
      <c r="B94" s="51" t="s">
        <v>160</v>
      </c>
      <c r="C94" s="51" t="s">
        <v>160</v>
      </c>
      <c r="D94" s="161" t="s">
        <v>222</v>
      </c>
      <c r="E94" s="161"/>
      <c r="F94" s="161" t="s">
        <v>441</v>
      </c>
      <c r="G94" s="161"/>
      <c r="H94" s="66">
        <v>2148.6859599999998</v>
      </c>
      <c r="I94" s="66">
        <v>0</v>
      </c>
      <c r="J94" s="66">
        <v>2148.6859599999998</v>
      </c>
      <c r="K94" s="66">
        <v>903.79446700000005</v>
      </c>
      <c r="L94" s="66">
        <v>1244.8914929999996</v>
      </c>
      <c r="M94" s="123">
        <v>42.062659868638981</v>
      </c>
    </row>
    <row r="95" spans="1:13" s="52" customFormat="1" x14ac:dyDescent="0.2">
      <c r="A95" s="51" t="s">
        <v>160</v>
      </c>
      <c r="B95" s="51" t="s">
        <v>160</v>
      </c>
      <c r="C95" s="51" t="s">
        <v>160</v>
      </c>
      <c r="D95" s="161" t="s">
        <v>223</v>
      </c>
      <c r="E95" s="161"/>
      <c r="F95" s="161" t="s">
        <v>308</v>
      </c>
      <c r="G95" s="161"/>
      <c r="H95" s="66">
        <v>240317</v>
      </c>
      <c r="I95" s="66">
        <v>0</v>
      </c>
      <c r="J95" s="66">
        <v>240317</v>
      </c>
      <c r="K95" s="66">
        <v>66108.818772269995</v>
      </c>
      <c r="L95" s="66">
        <v>174208.18122773001</v>
      </c>
      <c r="M95" s="123">
        <v>27.509006342568355</v>
      </c>
    </row>
    <row r="96" spans="1:13" s="52" customFormat="1" ht="21.75" customHeight="1" x14ac:dyDescent="0.2">
      <c r="A96" s="51" t="s">
        <v>160</v>
      </c>
      <c r="B96" s="51" t="s">
        <v>160</v>
      </c>
      <c r="C96" s="51" t="s">
        <v>160</v>
      </c>
      <c r="D96" s="161" t="s">
        <v>224</v>
      </c>
      <c r="E96" s="161"/>
      <c r="F96" s="161" t="s">
        <v>442</v>
      </c>
      <c r="G96" s="161"/>
      <c r="H96" s="66">
        <v>246276</v>
      </c>
      <c r="I96" s="66">
        <v>0</v>
      </c>
      <c r="J96" s="66">
        <v>246276</v>
      </c>
      <c r="K96" s="66">
        <v>78943.412586749997</v>
      </c>
      <c r="L96" s="66">
        <v>167332.58741325</v>
      </c>
      <c r="M96" s="123">
        <v>32.054854141999215</v>
      </c>
    </row>
    <row r="97" spans="1:13" s="52" customFormat="1" x14ac:dyDescent="0.2">
      <c r="A97" s="51" t="s">
        <v>160</v>
      </c>
      <c r="B97" s="51" t="s">
        <v>160</v>
      </c>
      <c r="C97" s="51" t="s">
        <v>160</v>
      </c>
      <c r="D97" s="161" t="s">
        <v>225</v>
      </c>
      <c r="E97" s="161"/>
      <c r="F97" s="161" t="s">
        <v>443</v>
      </c>
      <c r="G97" s="161"/>
      <c r="H97" s="66">
        <v>45770.911212999999</v>
      </c>
      <c r="I97" s="66">
        <v>0</v>
      </c>
      <c r="J97" s="66">
        <v>45770.911212999999</v>
      </c>
      <c r="K97" s="66">
        <v>9675.0710571700001</v>
      </c>
      <c r="L97" s="66">
        <v>36095.840155829996</v>
      </c>
      <c r="M97" s="123">
        <v>21.138034617982555</v>
      </c>
    </row>
    <row r="98" spans="1:13" s="52" customFormat="1" x14ac:dyDescent="0.2">
      <c r="A98" s="51" t="s">
        <v>160</v>
      </c>
      <c r="B98" s="51" t="s">
        <v>160</v>
      </c>
      <c r="C98" s="51" t="s">
        <v>160</v>
      </c>
      <c r="D98" s="161" t="s">
        <v>226</v>
      </c>
      <c r="E98" s="161"/>
      <c r="F98" s="161" t="s">
        <v>309</v>
      </c>
      <c r="G98" s="161"/>
      <c r="H98" s="66">
        <v>0</v>
      </c>
      <c r="I98" s="66">
        <v>0</v>
      </c>
      <c r="J98" s="66">
        <v>0</v>
      </c>
      <c r="K98" s="66">
        <v>360388.74816399999</v>
      </c>
      <c r="L98" s="66">
        <v>-360388.74816399999</v>
      </c>
      <c r="M98" s="123">
        <v>0</v>
      </c>
    </row>
    <row r="99" spans="1:13" s="52" customFormat="1" x14ac:dyDescent="0.2">
      <c r="A99" s="51" t="s">
        <v>160</v>
      </c>
      <c r="B99" s="51" t="s">
        <v>160</v>
      </c>
      <c r="C99" s="51" t="s">
        <v>160</v>
      </c>
      <c r="D99" s="161" t="s">
        <v>227</v>
      </c>
      <c r="E99" s="161"/>
      <c r="F99" s="161" t="s">
        <v>444</v>
      </c>
      <c r="G99" s="161"/>
      <c r="H99" s="66">
        <v>261061.9172</v>
      </c>
      <c r="I99" s="66">
        <v>0</v>
      </c>
      <c r="J99" s="66">
        <v>261061.9172</v>
      </c>
      <c r="K99" s="66">
        <v>80336.164364440003</v>
      </c>
      <c r="L99" s="66">
        <v>180725.75283556001</v>
      </c>
      <c r="M99" s="123">
        <v>30.772839342512881</v>
      </c>
    </row>
    <row r="100" spans="1:13" s="52" customFormat="1" x14ac:dyDescent="0.2">
      <c r="A100" s="51" t="s">
        <v>160</v>
      </c>
      <c r="B100" s="51" t="s">
        <v>160</v>
      </c>
      <c r="C100" s="51" t="s">
        <v>160</v>
      </c>
      <c r="D100" s="161" t="s">
        <v>228</v>
      </c>
      <c r="E100" s="161"/>
      <c r="F100" s="161" t="s">
        <v>445</v>
      </c>
      <c r="G100" s="161"/>
      <c r="H100" s="66">
        <v>252</v>
      </c>
      <c r="I100" s="66">
        <v>0</v>
      </c>
      <c r="J100" s="66">
        <v>252</v>
      </c>
      <c r="K100" s="66">
        <v>0</v>
      </c>
      <c r="L100" s="66">
        <v>252</v>
      </c>
      <c r="M100" s="123">
        <v>0</v>
      </c>
    </row>
    <row r="101" spans="1:13" s="52" customFormat="1" x14ac:dyDescent="0.2">
      <c r="A101" s="51" t="s">
        <v>160</v>
      </c>
      <c r="B101" s="51" t="s">
        <v>160</v>
      </c>
      <c r="C101" s="51" t="s">
        <v>160</v>
      </c>
      <c r="D101" s="161" t="s">
        <v>229</v>
      </c>
      <c r="E101" s="161"/>
      <c r="F101" s="161" t="s">
        <v>446</v>
      </c>
      <c r="G101" s="161"/>
      <c r="H101" s="66">
        <v>642</v>
      </c>
      <c r="I101" s="66">
        <v>0</v>
      </c>
      <c r="J101" s="66">
        <v>642</v>
      </c>
      <c r="K101" s="66">
        <v>0</v>
      </c>
      <c r="L101" s="66">
        <v>642</v>
      </c>
      <c r="M101" s="123">
        <v>0</v>
      </c>
    </row>
    <row r="102" spans="1:13" s="52" customFormat="1" x14ac:dyDescent="0.2">
      <c r="A102" s="51" t="s">
        <v>160</v>
      </c>
      <c r="B102" s="51" t="s">
        <v>160</v>
      </c>
      <c r="C102" s="51" t="s">
        <v>160</v>
      </c>
      <c r="D102" s="161" t="s">
        <v>230</v>
      </c>
      <c r="E102" s="161"/>
      <c r="F102" s="161" t="s">
        <v>447</v>
      </c>
      <c r="G102" s="161"/>
      <c r="H102" s="66">
        <v>62178</v>
      </c>
      <c r="I102" s="66">
        <v>0</v>
      </c>
      <c r="J102" s="66">
        <v>62178</v>
      </c>
      <c r="K102" s="66">
        <v>28605.527905049999</v>
      </c>
      <c r="L102" s="66">
        <v>33572.472094950004</v>
      </c>
      <c r="M102" s="123">
        <v>46.005866874215961</v>
      </c>
    </row>
    <row r="103" spans="1:13" s="52" customFormat="1" x14ac:dyDescent="0.2">
      <c r="A103" s="51" t="s">
        <v>160</v>
      </c>
      <c r="B103" s="51" t="s">
        <v>160</v>
      </c>
      <c r="C103" s="51" t="s">
        <v>160</v>
      </c>
      <c r="D103" s="161" t="s">
        <v>231</v>
      </c>
      <c r="E103" s="161"/>
      <c r="F103" s="161" t="s">
        <v>448</v>
      </c>
      <c r="G103" s="161"/>
      <c r="H103" s="66">
        <v>222821</v>
      </c>
      <c r="I103" s="66">
        <v>0</v>
      </c>
      <c r="J103" s="66">
        <v>222821</v>
      </c>
      <c r="K103" s="66">
        <v>72779.216295439997</v>
      </c>
      <c r="L103" s="66">
        <v>150041.78370456002</v>
      </c>
      <c r="M103" s="123">
        <v>32.662637855247034</v>
      </c>
    </row>
    <row r="104" spans="1:13" s="52" customFormat="1" x14ac:dyDescent="0.2">
      <c r="A104" s="51" t="s">
        <v>160</v>
      </c>
      <c r="B104" s="51" t="s">
        <v>160</v>
      </c>
      <c r="C104" s="51" t="s">
        <v>160</v>
      </c>
      <c r="D104" s="161" t="s">
        <v>232</v>
      </c>
      <c r="E104" s="161"/>
      <c r="F104" s="161" t="s">
        <v>449</v>
      </c>
      <c r="G104" s="161"/>
      <c r="H104" s="66">
        <v>41578</v>
      </c>
      <c r="I104" s="66">
        <v>0</v>
      </c>
      <c r="J104" s="66">
        <v>41578</v>
      </c>
      <c r="K104" s="66">
        <v>15985.610938</v>
      </c>
      <c r="L104" s="66">
        <v>25592.389062000002</v>
      </c>
      <c r="M104" s="123">
        <v>38.447282067439509</v>
      </c>
    </row>
    <row r="105" spans="1:13" s="52" customFormat="1" ht="20.25" customHeight="1" x14ac:dyDescent="0.2">
      <c r="A105" s="51" t="s">
        <v>160</v>
      </c>
      <c r="B105" s="51" t="s">
        <v>160</v>
      </c>
      <c r="C105" s="51" t="s">
        <v>160</v>
      </c>
      <c r="D105" s="161" t="s">
        <v>233</v>
      </c>
      <c r="E105" s="161"/>
      <c r="F105" s="161" t="s">
        <v>450</v>
      </c>
      <c r="G105" s="161"/>
      <c r="H105" s="66">
        <v>818914.5</v>
      </c>
      <c r="I105" s="66">
        <v>0</v>
      </c>
      <c r="J105" s="66">
        <v>818914.5</v>
      </c>
      <c r="K105" s="66">
        <v>164232.92225161</v>
      </c>
      <c r="L105" s="66">
        <v>654681.57774839003</v>
      </c>
      <c r="M105" s="123">
        <v>20.054953508774116</v>
      </c>
    </row>
    <row r="106" spans="1:13" s="52" customFormat="1" x14ac:dyDescent="0.2">
      <c r="A106" s="51" t="s">
        <v>160</v>
      </c>
      <c r="B106" s="51" t="s">
        <v>160</v>
      </c>
      <c r="C106" s="51" t="s">
        <v>160</v>
      </c>
      <c r="D106" s="161" t="s">
        <v>234</v>
      </c>
      <c r="E106" s="161"/>
      <c r="F106" s="161" t="s">
        <v>451</v>
      </c>
      <c r="G106" s="161"/>
      <c r="H106" s="66">
        <v>0</v>
      </c>
      <c r="I106" s="66">
        <v>0</v>
      </c>
      <c r="J106" s="66">
        <v>0</v>
      </c>
      <c r="K106" s="66">
        <v>1507.1526610000001</v>
      </c>
      <c r="L106" s="66">
        <v>-1507.1526610000001</v>
      </c>
      <c r="M106" s="123">
        <v>0</v>
      </c>
    </row>
    <row r="107" spans="1:13" s="52" customFormat="1" x14ac:dyDescent="0.2">
      <c r="A107" s="51" t="s">
        <v>160</v>
      </c>
      <c r="B107" s="51" t="s">
        <v>160</v>
      </c>
      <c r="C107" s="51" t="s">
        <v>160</v>
      </c>
      <c r="D107" s="161" t="s">
        <v>235</v>
      </c>
      <c r="E107" s="161"/>
      <c r="F107" s="161" t="s">
        <v>452</v>
      </c>
      <c r="G107" s="161"/>
      <c r="H107" s="66">
        <v>71906</v>
      </c>
      <c r="I107" s="66">
        <v>0</v>
      </c>
      <c r="J107" s="66">
        <v>71906</v>
      </c>
      <c r="K107" s="66">
        <v>30611.95785295</v>
      </c>
      <c r="L107" s="66">
        <v>41294.04214705</v>
      </c>
      <c r="M107" s="123">
        <v>42.572188486287658</v>
      </c>
    </row>
    <row r="108" spans="1:13" s="52" customFormat="1" x14ac:dyDescent="0.2">
      <c r="A108" s="51" t="s">
        <v>160</v>
      </c>
      <c r="B108" s="51" t="s">
        <v>160</v>
      </c>
      <c r="C108" s="51" t="s">
        <v>160</v>
      </c>
      <c r="D108" s="161" t="s">
        <v>236</v>
      </c>
      <c r="E108" s="161"/>
      <c r="F108" s="161" t="s">
        <v>310</v>
      </c>
      <c r="G108" s="161"/>
      <c r="H108" s="66">
        <v>2385.6999999999998</v>
      </c>
      <c r="I108" s="66">
        <v>0</v>
      </c>
      <c r="J108" s="66">
        <v>2385.6999999999998</v>
      </c>
      <c r="K108" s="66">
        <v>-1.9711799999999999</v>
      </c>
      <c r="L108" s="66">
        <v>2387.6711799999998</v>
      </c>
      <c r="M108" s="123">
        <v>-8.26248061365637E-2</v>
      </c>
    </row>
    <row r="109" spans="1:13" s="52" customFormat="1" x14ac:dyDescent="0.2">
      <c r="A109" s="51" t="s">
        <v>160</v>
      </c>
      <c r="B109" s="51" t="s">
        <v>160</v>
      </c>
      <c r="C109" s="51" t="s">
        <v>160</v>
      </c>
      <c r="D109" s="161" t="s">
        <v>237</v>
      </c>
      <c r="E109" s="161"/>
      <c r="F109" s="161" t="s">
        <v>453</v>
      </c>
      <c r="G109" s="161"/>
      <c r="H109" s="66">
        <v>1249860.7350000001</v>
      </c>
      <c r="I109" s="66">
        <v>0</v>
      </c>
      <c r="J109" s="66">
        <v>1249860.7350000001</v>
      </c>
      <c r="K109" s="66">
        <v>0</v>
      </c>
      <c r="L109" s="66">
        <v>1249860.7350000001</v>
      </c>
      <c r="M109" s="123">
        <v>0</v>
      </c>
    </row>
    <row r="110" spans="1:13" s="52" customFormat="1" x14ac:dyDescent="0.2">
      <c r="A110" s="51" t="s">
        <v>160</v>
      </c>
      <c r="B110" s="51" t="s">
        <v>160</v>
      </c>
      <c r="C110" s="51" t="s">
        <v>160</v>
      </c>
      <c r="D110" s="161" t="s">
        <v>238</v>
      </c>
      <c r="E110" s="161"/>
      <c r="F110" s="161" t="s">
        <v>454</v>
      </c>
      <c r="G110" s="161"/>
      <c r="H110" s="66">
        <v>250000</v>
      </c>
      <c r="I110" s="66">
        <v>0</v>
      </c>
      <c r="J110" s="66">
        <v>250000</v>
      </c>
      <c r="K110" s="66">
        <v>124699.10515850999</v>
      </c>
      <c r="L110" s="66">
        <v>125300.89484149001</v>
      </c>
      <c r="M110" s="123">
        <v>49.879642063403992</v>
      </c>
    </row>
    <row r="111" spans="1:13" s="52" customFormat="1" x14ac:dyDescent="0.2">
      <c r="A111" s="51" t="s">
        <v>160</v>
      </c>
      <c r="B111" s="51" t="s">
        <v>160</v>
      </c>
      <c r="C111" s="51" t="s">
        <v>160</v>
      </c>
      <c r="D111" s="161" t="s">
        <v>239</v>
      </c>
      <c r="E111" s="161"/>
      <c r="F111" s="161" t="s">
        <v>455</v>
      </c>
      <c r="G111" s="161"/>
      <c r="H111" s="66">
        <v>39464.545116000001</v>
      </c>
      <c r="I111" s="66">
        <v>0</v>
      </c>
      <c r="J111" s="66">
        <v>39464.545116000001</v>
      </c>
      <c r="K111" s="66">
        <v>17495.607689</v>
      </c>
      <c r="L111" s="66">
        <v>21968.937427000001</v>
      </c>
      <c r="M111" s="123">
        <v>44.332470164230536</v>
      </c>
    </row>
    <row r="112" spans="1:13" s="52" customFormat="1" ht="23.25" customHeight="1" x14ac:dyDescent="0.2">
      <c r="A112" s="51" t="s">
        <v>160</v>
      </c>
      <c r="B112" s="51" t="s">
        <v>160</v>
      </c>
      <c r="C112" s="51" t="s">
        <v>160</v>
      </c>
      <c r="D112" s="161" t="s">
        <v>240</v>
      </c>
      <c r="E112" s="161"/>
      <c r="F112" s="161" t="s">
        <v>456</v>
      </c>
      <c r="G112" s="161"/>
      <c r="H112" s="66">
        <v>4000</v>
      </c>
      <c r="I112" s="66">
        <v>0</v>
      </c>
      <c r="J112" s="66">
        <v>4000</v>
      </c>
      <c r="K112" s="66">
        <v>1402.96606544</v>
      </c>
      <c r="L112" s="66">
        <v>2597.03393456</v>
      </c>
      <c r="M112" s="123">
        <v>35.074151636000003</v>
      </c>
    </row>
    <row r="113" spans="1:13" s="52" customFormat="1" x14ac:dyDescent="0.2">
      <c r="A113" s="51" t="s">
        <v>160</v>
      </c>
      <c r="B113" s="51" t="s">
        <v>160</v>
      </c>
      <c r="C113" s="51" t="s">
        <v>160</v>
      </c>
      <c r="D113" s="161" t="s">
        <v>241</v>
      </c>
      <c r="E113" s="161"/>
      <c r="F113" s="161" t="s">
        <v>457</v>
      </c>
      <c r="G113" s="161"/>
      <c r="H113" s="66">
        <v>0</v>
      </c>
      <c r="I113" s="66">
        <v>0</v>
      </c>
      <c r="J113" s="66">
        <v>0</v>
      </c>
      <c r="K113" s="66">
        <v>5439.6854210000001</v>
      </c>
      <c r="L113" s="66">
        <v>-5439.6854210000001</v>
      </c>
      <c r="M113" s="123">
        <v>0</v>
      </c>
    </row>
    <row r="114" spans="1:13" s="52" customFormat="1" ht="21.75" customHeight="1" x14ac:dyDescent="0.2">
      <c r="A114" s="51" t="s">
        <v>160</v>
      </c>
      <c r="B114" s="51" t="s">
        <v>160</v>
      </c>
      <c r="C114" s="51" t="s">
        <v>160</v>
      </c>
      <c r="D114" s="161" t="s">
        <v>242</v>
      </c>
      <c r="E114" s="161"/>
      <c r="F114" s="161" t="s">
        <v>458</v>
      </c>
      <c r="G114" s="161"/>
      <c r="H114" s="66">
        <v>4240</v>
      </c>
      <c r="I114" s="66">
        <v>0</v>
      </c>
      <c r="J114" s="66">
        <v>4240</v>
      </c>
      <c r="K114" s="66">
        <v>0</v>
      </c>
      <c r="L114" s="66">
        <v>4240</v>
      </c>
      <c r="M114" s="123">
        <v>0</v>
      </c>
    </row>
    <row r="115" spans="1:13" s="52" customFormat="1" ht="23.25" customHeight="1" x14ac:dyDescent="0.2">
      <c r="A115" s="51" t="s">
        <v>160</v>
      </c>
      <c r="B115" s="51" t="s">
        <v>160</v>
      </c>
      <c r="C115" s="51" t="s">
        <v>160</v>
      </c>
      <c r="D115" s="161" t="s">
        <v>243</v>
      </c>
      <c r="E115" s="161"/>
      <c r="F115" s="161" t="s">
        <v>459</v>
      </c>
      <c r="G115" s="161"/>
      <c r="H115" s="66">
        <v>0</v>
      </c>
      <c r="I115" s="66">
        <v>0</v>
      </c>
      <c r="J115" s="66">
        <v>0</v>
      </c>
      <c r="K115" s="66">
        <v>41.079810000000002</v>
      </c>
      <c r="L115" s="66">
        <v>-41.079810000000002</v>
      </c>
      <c r="M115" s="123">
        <v>0</v>
      </c>
    </row>
    <row r="116" spans="1:13" s="52" customFormat="1" x14ac:dyDescent="0.2">
      <c r="A116" s="51"/>
      <c r="B116" s="51"/>
      <c r="C116" s="51"/>
      <c r="D116" s="161" t="s">
        <v>244</v>
      </c>
      <c r="E116" s="161"/>
      <c r="F116" s="161" t="s">
        <v>419</v>
      </c>
      <c r="G116" s="161"/>
      <c r="H116" s="66">
        <v>0</v>
      </c>
      <c r="I116" s="66">
        <v>0</v>
      </c>
      <c r="J116" s="66">
        <v>0</v>
      </c>
      <c r="K116" s="66">
        <v>16.206427000000001</v>
      </c>
      <c r="L116" s="66">
        <v>-16.206427000000001</v>
      </c>
      <c r="M116" s="123">
        <v>0</v>
      </c>
    </row>
    <row r="117" spans="1:13" x14ac:dyDescent="0.2">
      <c r="A117" s="51"/>
      <c r="B117" s="51"/>
      <c r="C117" s="51"/>
      <c r="D117" s="51"/>
      <c r="E117" s="51"/>
      <c r="F117" s="51"/>
      <c r="G117" s="51"/>
      <c r="H117" s="65"/>
      <c r="I117" s="65"/>
      <c r="J117" s="65"/>
      <c r="K117" s="65"/>
      <c r="L117" s="65"/>
      <c r="M117" s="122"/>
    </row>
    <row r="118" spans="1:13" x14ac:dyDescent="0.2">
      <c r="A118" s="170" t="s">
        <v>245</v>
      </c>
      <c r="B118" s="158"/>
      <c r="C118" s="158"/>
      <c r="D118" s="158"/>
      <c r="E118" s="158"/>
      <c r="F118" s="158"/>
      <c r="G118" s="158"/>
      <c r="H118" s="121">
        <v>27308463.866396002</v>
      </c>
      <c r="I118" s="121">
        <v>15156.326999999999</v>
      </c>
      <c r="J118" s="121">
        <v>27323620.193396006</v>
      </c>
      <c r="K118" s="121">
        <v>13011576.8405443</v>
      </c>
      <c r="L118" s="121">
        <v>14312043.352851706</v>
      </c>
      <c r="M118" s="121">
        <v>47.620252179062049</v>
      </c>
    </row>
    <row r="119" spans="1:13" x14ac:dyDescent="0.2">
      <c r="A119" s="61"/>
      <c r="H119" s="65"/>
      <c r="I119" s="65"/>
      <c r="J119" s="65"/>
      <c r="K119" s="65"/>
      <c r="L119" s="65"/>
      <c r="M119" s="122"/>
    </row>
    <row r="120" spans="1:13" x14ac:dyDescent="0.2">
      <c r="A120" s="159" t="s">
        <v>246</v>
      </c>
      <c r="B120" s="160"/>
      <c r="C120" s="160"/>
      <c r="D120" s="160"/>
      <c r="E120" s="160"/>
      <c r="F120" s="160"/>
      <c r="G120" s="160"/>
      <c r="H120" s="45">
        <v>13344677.214076003</v>
      </c>
      <c r="I120" s="45">
        <v>28000</v>
      </c>
      <c r="J120" s="45">
        <v>13372677.214076003</v>
      </c>
      <c r="K120" s="45">
        <v>5507924.04725237</v>
      </c>
      <c r="L120" s="45">
        <v>7864753.166823633</v>
      </c>
      <c r="M120" s="119">
        <v>41.18789348668912</v>
      </c>
    </row>
    <row r="121" spans="1:13" x14ac:dyDescent="0.2">
      <c r="A121" s="48" t="s">
        <v>160</v>
      </c>
      <c r="B121" s="48" t="s">
        <v>160</v>
      </c>
      <c r="C121" s="48" t="s">
        <v>247</v>
      </c>
      <c r="D121" s="167" t="s">
        <v>50</v>
      </c>
      <c r="E121" s="166"/>
      <c r="F121" s="166"/>
      <c r="G121" s="166"/>
      <c r="H121" s="66">
        <v>13344677.214076003</v>
      </c>
      <c r="I121" s="66">
        <v>28000</v>
      </c>
      <c r="J121" s="66">
        <v>13372677.214076003</v>
      </c>
      <c r="K121" s="66">
        <v>5507924.04725237</v>
      </c>
      <c r="L121" s="66">
        <v>7864753.166823633</v>
      </c>
      <c r="M121" s="123">
        <v>41.18789348668912</v>
      </c>
    </row>
    <row r="122" spans="1:13" x14ac:dyDescent="0.2">
      <c r="A122" s="49" t="s">
        <v>160</v>
      </c>
      <c r="B122" s="49" t="s">
        <v>160</v>
      </c>
      <c r="C122" s="168" t="s">
        <v>248</v>
      </c>
      <c r="D122" s="166"/>
      <c r="E122" s="161" t="s">
        <v>293</v>
      </c>
      <c r="F122" s="161"/>
      <c r="G122" s="166"/>
      <c r="H122" s="66">
        <v>2076230.734439</v>
      </c>
      <c r="I122" s="66">
        <v>0</v>
      </c>
      <c r="J122" s="66">
        <v>2076230.734439</v>
      </c>
      <c r="K122" s="66">
        <v>1408898.34162434</v>
      </c>
      <c r="L122" s="66">
        <v>667332.39281465998</v>
      </c>
      <c r="M122" s="123">
        <v>67.858466703847625</v>
      </c>
    </row>
    <row r="123" spans="1:13" x14ac:dyDescent="0.2">
      <c r="A123" s="49" t="s">
        <v>160</v>
      </c>
      <c r="B123" s="49" t="s">
        <v>160</v>
      </c>
      <c r="C123" s="168" t="s">
        <v>249</v>
      </c>
      <c r="D123" s="166"/>
      <c r="E123" s="161" t="s">
        <v>415</v>
      </c>
      <c r="F123" s="161"/>
      <c r="G123" s="166"/>
      <c r="H123" s="66">
        <v>4911782.1020020004</v>
      </c>
      <c r="I123" s="66">
        <v>0</v>
      </c>
      <c r="J123" s="66">
        <v>4911782.1020020004</v>
      </c>
      <c r="K123" s="66">
        <v>1991385.61591383</v>
      </c>
      <c r="L123" s="66">
        <v>2920396.4860881707</v>
      </c>
      <c r="M123" s="123">
        <v>40.54303661194902</v>
      </c>
    </row>
    <row r="124" spans="1:13" ht="11.25" customHeight="1" x14ac:dyDescent="0.2">
      <c r="A124" s="49" t="s">
        <v>160</v>
      </c>
      <c r="B124" s="49" t="s">
        <v>160</v>
      </c>
      <c r="C124" s="168" t="s">
        <v>250</v>
      </c>
      <c r="D124" s="166"/>
      <c r="E124" s="169" t="s">
        <v>416</v>
      </c>
      <c r="F124" s="169"/>
      <c r="G124" s="169"/>
      <c r="H124" s="66">
        <v>368147.81199800002</v>
      </c>
      <c r="I124" s="66">
        <v>0</v>
      </c>
      <c r="J124" s="66">
        <v>368147.81199800002</v>
      </c>
      <c r="K124" s="66">
        <v>149822.20017304999</v>
      </c>
      <c r="L124" s="66">
        <v>218325.61182495003</v>
      </c>
      <c r="M124" s="123">
        <v>40.696208232215135</v>
      </c>
    </row>
    <row r="125" spans="1:13" ht="11.25" customHeight="1" x14ac:dyDescent="0.2">
      <c r="A125" s="49" t="s">
        <v>160</v>
      </c>
      <c r="B125" s="49" t="s">
        <v>160</v>
      </c>
      <c r="C125" s="168" t="s">
        <v>251</v>
      </c>
      <c r="D125" s="166"/>
      <c r="E125" s="169" t="s">
        <v>417</v>
      </c>
      <c r="F125" s="169"/>
      <c r="G125" s="169"/>
      <c r="H125" s="66">
        <v>337605.66850600002</v>
      </c>
      <c r="I125" s="66">
        <v>0</v>
      </c>
      <c r="J125" s="66">
        <v>337605.66850600002</v>
      </c>
      <c r="K125" s="66">
        <v>152253.51259354001</v>
      </c>
      <c r="L125" s="66">
        <v>185352.15591246</v>
      </c>
      <c r="M125" s="123">
        <v>45.09803205239551</v>
      </c>
    </row>
    <row r="126" spans="1:13" ht="11.25" customHeight="1" x14ac:dyDescent="0.2">
      <c r="A126" s="49" t="s">
        <v>160</v>
      </c>
      <c r="B126" s="49" t="s">
        <v>160</v>
      </c>
      <c r="C126" s="168" t="s">
        <v>252</v>
      </c>
      <c r="D126" s="166"/>
      <c r="E126" s="169" t="s">
        <v>418</v>
      </c>
      <c r="F126" s="169"/>
      <c r="G126" s="169"/>
      <c r="H126" s="66">
        <v>4383847.7156260004</v>
      </c>
      <c r="I126" s="66">
        <v>0</v>
      </c>
      <c r="J126" s="66">
        <v>4383847.7156260004</v>
      </c>
      <c r="K126" s="66">
        <v>1481675.93171184</v>
      </c>
      <c r="L126" s="66">
        <v>2902171.7839141604</v>
      </c>
      <c r="M126" s="123">
        <v>33.798526496038676</v>
      </c>
    </row>
    <row r="127" spans="1:13" x14ac:dyDescent="0.2">
      <c r="A127" s="49" t="s">
        <v>160</v>
      </c>
      <c r="B127" s="49" t="s">
        <v>160</v>
      </c>
      <c r="C127" s="168" t="s">
        <v>253</v>
      </c>
      <c r="D127" s="166"/>
      <c r="E127" s="161" t="s">
        <v>294</v>
      </c>
      <c r="F127" s="161"/>
      <c r="G127" s="166"/>
      <c r="H127" s="66">
        <v>1267063.181505</v>
      </c>
      <c r="I127" s="66">
        <v>28000</v>
      </c>
      <c r="J127" s="66">
        <v>1295063.181505</v>
      </c>
      <c r="K127" s="66">
        <v>323888.44523577002</v>
      </c>
      <c r="L127" s="66">
        <v>971174.73626923002</v>
      </c>
      <c r="M127" s="123">
        <v>25.00947056956538</v>
      </c>
    </row>
    <row r="128" spans="1:13" x14ac:dyDescent="0.2">
      <c r="A128" s="49"/>
      <c r="B128" s="49"/>
      <c r="C128" s="50"/>
      <c r="E128" s="51"/>
      <c r="F128" s="51"/>
      <c r="H128" s="66">
        <v>0</v>
      </c>
      <c r="I128" s="66">
        <v>0</v>
      </c>
      <c r="J128" s="66"/>
      <c r="K128" s="66"/>
      <c r="L128" s="66"/>
      <c r="M128" s="123"/>
    </row>
    <row r="129" spans="1:13" x14ac:dyDescent="0.2">
      <c r="A129" s="159" t="s">
        <v>254</v>
      </c>
      <c r="B129" s="160"/>
      <c r="C129" s="160"/>
      <c r="D129" s="160"/>
      <c r="E129" s="160"/>
      <c r="F129" s="160"/>
      <c r="G129" s="160"/>
      <c r="H129" s="45">
        <v>7033412.5903480016</v>
      </c>
      <c r="I129" s="45">
        <v>-12843.673000000001</v>
      </c>
      <c r="J129" s="45">
        <v>7020568.9173480021</v>
      </c>
      <c r="K129" s="45">
        <v>4912375.3155650096</v>
      </c>
      <c r="L129" s="45">
        <v>2108193.6017829925</v>
      </c>
      <c r="M129" s="119">
        <v>69.971185717248744</v>
      </c>
    </row>
    <row r="130" spans="1:13" x14ac:dyDescent="0.2">
      <c r="A130" s="48" t="s">
        <v>160</v>
      </c>
      <c r="B130" s="48" t="s">
        <v>160</v>
      </c>
      <c r="C130" s="48" t="s">
        <v>255</v>
      </c>
      <c r="D130" s="167" t="s">
        <v>407</v>
      </c>
      <c r="E130" s="166"/>
      <c r="F130" s="166"/>
      <c r="G130" s="166"/>
      <c r="H130" s="66">
        <v>1954.4598000000001</v>
      </c>
      <c r="I130" s="66">
        <v>0</v>
      </c>
      <c r="J130" s="66">
        <v>1954.4598000000001</v>
      </c>
      <c r="K130" s="66">
        <v>6733.6395496000005</v>
      </c>
      <c r="L130" s="66">
        <v>-4779.1797495999999</v>
      </c>
      <c r="M130" s="123">
        <v>344.5268891997676</v>
      </c>
    </row>
    <row r="131" spans="1:13" x14ac:dyDescent="0.2">
      <c r="A131" s="48" t="s">
        <v>160</v>
      </c>
      <c r="B131" s="48" t="s">
        <v>160</v>
      </c>
      <c r="C131" s="48" t="s">
        <v>256</v>
      </c>
      <c r="D131" s="167" t="s">
        <v>295</v>
      </c>
      <c r="E131" s="166"/>
      <c r="F131" s="166"/>
      <c r="G131" s="166"/>
      <c r="H131" s="66">
        <v>6480674.3762720004</v>
      </c>
      <c r="I131" s="66">
        <v>0</v>
      </c>
      <c r="J131" s="66">
        <v>6480674.3762720004</v>
      </c>
      <c r="K131" s="66">
        <v>4552403.9595593</v>
      </c>
      <c r="L131" s="66">
        <v>1928270.4167127004</v>
      </c>
      <c r="M131" s="123">
        <v>70.245837010839978</v>
      </c>
    </row>
    <row r="132" spans="1:13" x14ac:dyDescent="0.2">
      <c r="A132" s="48" t="s">
        <v>160</v>
      </c>
      <c r="B132" s="48" t="s">
        <v>160</v>
      </c>
      <c r="C132" s="48" t="s">
        <v>257</v>
      </c>
      <c r="D132" s="167" t="s">
        <v>408</v>
      </c>
      <c r="E132" s="166"/>
      <c r="F132" s="166"/>
      <c r="G132" s="166"/>
      <c r="H132" s="66">
        <v>430.09899999999999</v>
      </c>
      <c r="I132" s="66">
        <v>0</v>
      </c>
      <c r="J132" s="66">
        <v>430.09899999999999</v>
      </c>
      <c r="K132" s="66">
        <v>56.487231999999999</v>
      </c>
      <c r="L132" s="66">
        <v>373.61176799999998</v>
      </c>
      <c r="M132" s="123">
        <v>13.133541812466431</v>
      </c>
    </row>
    <row r="133" spans="1:13" x14ac:dyDescent="0.2">
      <c r="A133" s="48" t="s">
        <v>160</v>
      </c>
      <c r="B133" s="48" t="s">
        <v>160</v>
      </c>
      <c r="C133" s="48" t="s">
        <v>258</v>
      </c>
      <c r="D133" s="167" t="s">
        <v>296</v>
      </c>
      <c r="E133" s="166"/>
      <c r="F133" s="166"/>
      <c r="G133" s="166"/>
      <c r="H133" s="66">
        <v>180982.199108</v>
      </c>
      <c r="I133" s="66">
        <v>0</v>
      </c>
      <c r="J133" s="66">
        <v>180982.199108</v>
      </c>
      <c r="K133" s="66">
        <v>145095.73728765</v>
      </c>
      <c r="L133" s="66">
        <v>35886.461820349999</v>
      </c>
      <c r="M133" s="123">
        <v>80.171275408729571</v>
      </c>
    </row>
    <row r="134" spans="1:13" x14ac:dyDescent="0.2">
      <c r="A134" s="48" t="s">
        <v>160</v>
      </c>
      <c r="B134" s="48" t="s">
        <v>160</v>
      </c>
      <c r="C134" s="48" t="s">
        <v>259</v>
      </c>
      <c r="D134" s="167" t="s">
        <v>409</v>
      </c>
      <c r="E134" s="166"/>
      <c r="F134" s="166"/>
      <c r="G134" s="166"/>
      <c r="H134" s="66">
        <v>0</v>
      </c>
      <c r="I134" s="66">
        <v>0</v>
      </c>
      <c r="J134" s="66">
        <v>0</v>
      </c>
      <c r="K134" s="66">
        <v>0</v>
      </c>
      <c r="L134" s="66">
        <v>0</v>
      </c>
      <c r="M134" s="123">
        <v>0</v>
      </c>
    </row>
    <row r="135" spans="1:13" x14ac:dyDescent="0.2">
      <c r="A135" s="48" t="s">
        <v>160</v>
      </c>
      <c r="B135" s="48" t="s">
        <v>160</v>
      </c>
      <c r="C135" s="48" t="s">
        <v>260</v>
      </c>
      <c r="D135" s="167" t="s">
        <v>410</v>
      </c>
      <c r="E135" s="166"/>
      <c r="F135" s="166"/>
      <c r="G135" s="166"/>
      <c r="H135" s="66">
        <v>98725.678365</v>
      </c>
      <c r="I135" s="66">
        <v>-12843.673000000001</v>
      </c>
      <c r="J135" s="66">
        <v>85882.005365000005</v>
      </c>
      <c r="K135" s="66">
        <v>8087.6542605000004</v>
      </c>
      <c r="L135" s="66">
        <v>77794.351104500005</v>
      </c>
      <c r="M135" s="123">
        <v>9.4171697855998246</v>
      </c>
    </row>
    <row r="136" spans="1:13" x14ac:dyDescent="0.2">
      <c r="A136" s="48" t="s">
        <v>160</v>
      </c>
      <c r="B136" s="48" t="s">
        <v>160</v>
      </c>
      <c r="C136" s="48" t="s">
        <v>261</v>
      </c>
      <c r="D136" s="167" t="s">
        <v>411</v>
      </c>
      <c r="E136" s="166"/>
      <c r="F136" s="166"/>
      <c r="G136" s="166"/>
      <c r="H136" s="66">
        <v>188233.21013299999</v>
      </c>
      <c r="I136" s="66">
        <v>0</v>
      </c>
      <c r="J136" s="66">
        <v>188233.21013299999</v>
      </c>
      <c r="K136" s="66">
        <v>62046.923472850001</v>
      </c>
      <c r="L136" s="66">
        <v>126186.28666014998</v>
      </c>
      <c r="M136" s="123">
        <v>32.962793031585392</v>
      </c>
    </row>
    <row r="137" spans="1:13" x14ac:dyDescent="0.2">
      <c r="A137" s="48" t="s">
        <v>160</v>
      </c>
      <c r="B137" s="48" t="s">
        <v>160</v>
      </c>
      <c r="C137" s="48" t="s">
        <v>262</v>
      </c>
      <c r="D137" s="167" t="s">
        <v>412</v>
      </c>
      <c r="E137" s="166"/>
      <c r="F137" s="166"/>
      <c r="G137" s="166"/>
      <c r="H137" s="66">
        <v>28804.349391</v>
      </c>
      <c r="I137" s="66">
        <v>0</v>
      </c>
      <c r="J137" s="66">
        <v>28804.349391</v>
      </c>
      <c r="K137" s="66">
        <v>9250.8306830000001</v>
      </c>
      <c r="L137" s="66">
        <v>19553.518708</v>
      </c>
      <c r="M137" s="123">
        <v>32.116089682936732</v>
      </c>
    </row>
    <row r="138" spans="1:13" x14ac:dyDescent="0.2">
      <c r="A138" s="48" t="s">
        <v>160</v>
      </c>
      <c r="B138" s="48" t="s">
        <v>160</v>
      </c>
      <c r="C138" s="48" t="s">
        <v>263</v>
      </c>
      <c r="D138" s="167" t="s">
        <v>413</v>
      </c>
      <c r="E138" s="166"/>
      <c r="F138" s="166"/>
      <c r="G138" s="166"/>
      <c r="H138" s="66">
        <v>5600</v>
      </c>
      <c r="I138" s="66">
        <v>0</v>
      </c>
      <c r="J138" s="66">
        <v>5600</v>
      </c>
      <c r="K138" s="66">
        <v>2374.1165588899999</v>
      </c>
      <c r="L138" s="66">
        <v>3225.8834411100001</v>
      </c>
      <c r="M138" s="123">
        <v>42.39493855160714</v>
      </c>
    </row>
    <row r="139" spans="1:13" x14ac:dyDescent="0.2">
      <c r="A139" s="48" t="s">
        <v>160</v>
      </c>
      <c r="B139" s="48" t="s">
        <v>160</v>
      </c>
      <c r="C139" s="48" t="s">
        <v>264</v>
      </c>
      <c r="D139" s="167" t="s">
        <v>414</v>
      </c>
      <c r="E139" s="166"/>
      <c r="F139" s="166"/>
      <c r="G139" s="166"/>
      <c r="H139" s="66">
        <v>48008.218279000001</v>
      </c>
      <c r="I139" s="66">
        <v>0</v>
      </c>
      <c r="J139" s="66">
        <v>48008.218279000001</v>
      </c>
      <c r="K139" s="66">
        <v>126325.96696121999</v>
      </c>
      <c r="L139" s="66">
        <v>-78317.748682220001</v>
      </c>
      <c r="M139" s="123">
        <v>263.13404556502394</v>
      </c>
    </row>
    <row r="140" spans="1:13" x14ac:dyDescent="0.2">
      <c r="A140" s="48"/>
      <c r="B140" s="48"/>
      <c r="C140" s="48"/>
      <c r="D140" s="48"/>
      <c r="H140" s="66">
        <v>0</v>
      </c>
      <c r="I140" s="66">
        <v>0</v>
      </c>
      <c r="J140" s="66"/>
      <c r="K140" s="66"/>
      <c r="L140" s="66"/>
      <c r="M140" s="123"/>
    </row>
    <row r="141" spans="1:13" x14ac:dyDescent="0.2">
      <c r="A141" s="159" t="s">
        <v>274</v>
      </c>
      <c r="B141" s="171"/>
      <c r="C141" s="171"/>
      <c r="D141" s="171"/>
      <c r="E141" s="171"/>
      <c r="F141" s="171"/>
      <c r="G141" s="171"/>
      <c r="H141" s="45">
        <v>973436.411295</v>
      </c>
      <c r="I141" s="45">
        <v>0</v>
      </c>
      <c r="J141" s="45">
        <v>973436.411295</v>
      </c>
      <c r="K141" s="45">
        <v>746213.83689088002</v>
      </c>
      <c r="L141" s="45">
        <v>227222.57440411998</v>
      </c>
      <c r="M141" s="119">
        <v>76.657686956476496</v>
      </c>
    </row>
    <row r="142" spans="1:13" x14ac:dyDescent="0.2">
      <c r="A142" s="47"/>
      <c r="B142" s="60"/>
      <c r="C142" s="84" t="s">
        <v>313</v>
      </c>
      <c r="D142" s="85" t="s">
        <v>314</v>
      </c>
      <c r="E142" s="60"/>
      <c r="F142" s="60"/>
      <c r="G142" s="60"/>
      <c r="H142" s="66">
        <v>66187.472034000006</v>
      </c>
      <c r="I142" s="66">
        <v>0</v>
      </c>
      <c r="J142" s="66">
        <v>66187.472034000006</v>
      </c>
      <c r="K142" s="66">
        <v>171565.71693192999</v>
      </c>
      <c r="L142" s="66">
        <v>-105378.24489792998</v>
      </c>
      <c r="M142" s="123">
        <v>259.21176872233156</v>
      </c>
    </row>
    <row r="143" spans="1:13" x14ac:dyDescent="0.2">
      <c r="A143" s="47"/>
      <c r="B143" s="60"/>
      <c r="C143" s="84" t="s">
        <v>315</v>
      </c>
      <c r="D143" s="85" t="s">
        <v>316</v>
      </c>
      <c r="E143" s="60"/>
      <c r="F143" s="60"/>
      <c r="G143" s="60"/>
      <c r="H143" s="66">
        <v>319198.06308699999</v>
      </c>
      <c r="I143" s="66">
        <v>0</v>
      </c>
      <c r="J143" s="66">
        <v>319198.06308699999</v>
      </c>
      <c r="K143" s="66">
        <v>217900.61117260001</v>
      </c>
      <c r="L143" s="66">
        <v>101297.45191439998</v>
      </c>
      <c r="M143" s="123">
        <v>68.265016731385813</v>
      </c>
    </row>
    <row r="144" spans="1:13" x14ac:dyDescent="0.2">
      <c r="A144" s="47"/>
      <c r="B144" s="60"/>
      <c r="C144" s="84" t="s">
        <v>317</v>
      </c>
      <c r="D144" s="85" t="s">
        <v>318</v>
      </c>
      <c r="E144" s="60"/>
      <c r="F144" s="60"/>
      <c r="G144" s="60"/>
      <c r="H144" s="66">
        <v>0</v>
      </c>
      <c r="I144" s="66">
        <v>0</v>
      </c>
      <c r="J144" s="66">
        <v>0</v>
      </c>
      <c r="K144" s="66">
        <v>99192.463233399991</v>
      </c>
      <c r="L144" s="66">
        <v>-99192.463233399991</v>
      </c>
      <c r="M144" s="123">
        <v>0</v>
      </c>
    </row>
    <row r="145" spans="1:13" x14ac:dyDescent="0.2">
      <c r="A145" s="47"/>
      <c r="B145" s="60"/>
      <c r="C145" s="84" t="s">
        <v>319</v>
      </c>
      <c r="D145" s="85" t="s">
        <v>320</v>
      </c>
      <c r="E145" s="60"/>
      <c r="F145" s="60"/>
      <c r="G145" s="60"/>
      <c r="H145" s="66">
        <v>89722.400999999998</v>
      </c>
      <c r="I145" s="66">
        <v>0</v>
      </c>
      <c r="J145" s="66">
        <v>89722.400999999998</v>
      </c>
      <c r="K145" s="66">
        <v>62493.974341000001</v>
      </c>
      <c r="L145" s="66">
        <v>27228.426658999997</v>
      </c>
      <c r="M145" s="123">
        <v>69.652588032056798</v>
      </c>
    </row>
    <row r="146" spans="1:13" x14ac:dyDescent="0.2">
      <c r="A146" s="47"/>
      <c r="B146" s="60"/>
      <c r="C146" s="84" t="s">
        <v>321</v>
      </c>
      <c r="D146" s="85" t="s">
        <v>322</v>
      </c>
      <c r="E146" s="60"/>
      <c r="F146" s="60"/>
      <c r="G146" s="60"/>
      <c r="H146" s="66">
        <v>0</v>
      </c>
      <c r="I146" s="66">
        <v>0</v>
      </c>
      <c r="J146" s="66">
        <v>0</v>
      </c>
      <c r="K146" s="66">
        <v>101.36726981999999</v>
      </c>
      <c r="L146" s="66">
        <v>-101.36726981999999</v>
      </c>
      <c r="M146" s="123">
        <v>0</v>
      </c>
    </row>
    <row r="147" spans="1:13" x14ac:dyDescent="0.2">
      <c r="A147" s="47"/>
      <c r="B147" s="60"/>
      <c r="C147" s="84" t="s">
        <v>323</v>
      </c>
      <c r="D147" s="85" t="s">
        <v>324</v>
      </c>
      <c r="E147" s="60"/>
      <c r="F147" s="60"/>
      <c r="G147" s="60"/>
      <c r="H147" s="66">
        <v>235419.103</v>
      </c>
      <c r="I147" s="66">
        <v>0</v>
      </c>
      <c r="J147" s="66">
        <v>235419.103</v>
      </c>
      <c r="K147" s="66">
        <v>133602.273805</v>
      </c>
      <c r="L147" s="66">
        <v>101816.829195</v>
      </c>
      <c r="M147" s="123">
        <v>56.750821026193442</v>
      </c>
    </row>
    <row r="148" spans="1:13" x14ac:dyDescent="0.2">
      <c r="A148" s="47"/>
      <c r="B148" s="60"/>
      <c r="C148" s="84" t="s">
        <v>325</v>
      </c>
      <c r="D148" s="85" t="s">
        <v>326</v>
      </c>
      <c r="E148" s="60"/>
      <c r="F148" s="60"/>
      <c r="G148" s="60"/>
      <c r="H148" s="66">
        <v>86450</v>
      </c>
      <c r="I148" s="66">
        <v>0</v>
      </c>
      <c r="J148" s="66">
        <v>86450</v>
      </c>
      <c r="K148" s="66">
        <v>19635.947248</v>
      </c>
      <c r="L148" s="66">
        <v>66814.052752000003</v>
      </c>
      <c r="M148" s="123">
        <v>22.713646325043378</v>
      </c>
    </row>
    <row r="149" spans="1:13" x14ac:dyDescent="0.2">
      <c r="A149" s="47"/>
      <c r="B149" s="60"/>
      <c r="C149" s="84" t="s">
        <v>327</v>
      </c>
      <c r="D149" s="85" t="s">
        <v>328</v>
      </c>
      <c r="E149" s="60"/>
      <c r="F149" s="60"/>
      <c r="G149" s="60"/>
      <c r="H149" s="66">
        <v>113688.46799999999</v>
      </c>
      <c r="I149" s="66">
        <v>0</v>
      </c>
      <c r="J149" s="66">
        <v>113688.46799999999</v>
      </c>
      <c r="K149" s="66">
        <v>31120.379716979998</v>
      </c>
      <c r="L149" s="66">
        <v>82568.088283019999</v>
      </c>
      <c r="M149" s="123">
        <v>27.373382951189036</v>
      </c>
    </row>
    <row r="150" spans="1:13" x14ac:dyDescent="0.2">
      <c r="A150" s="47"/>
      <c r="B150" s="60"/>
      <c r="C150" s="84" t="s">
        <v>329</v>
      </c>
      <c r="D150" s="85" t="s">
        <v>330</v>
      </c>
      <c r="E150" s="60"/>
      <c r="F150" s="60"/>
      <c r="G150" s="60"/>
      <c r="H150" s="66">
        <v>22768.049174</v>
      </c>
      <c r="I150" s="66">
        <v>0</v>
      </c>
      <c r="J150" s="66">
        <v>22768.049174</v>
      </c>
      <c r="K150" s="66">
        <v>6.0188685499999997</v>
      </c>
      <c r="L150" s="66">
        <v>22762.03030545</v>
      </c>
      <c r="M150" s="123">
        <v>2.6435591841892429E-2</v>
      </c>
    </row>
    <row r="151" spans="1:13" x14ac:dyDescent="0.2">
      <c r="A151" s="47"/>
      <c r="B151" s="60"/>
      <c r="C151" s="84" t="s">
        <v>331</v>
      </c>
      <c r="D151" s="85" t="s">
        <v>332</v>
      </c>
      <c r="E151" s="60"/>
      <c r="F151" s="60"/>
      <c r="G151" s="60"/>
      <c r="H151" s="66">
        <v>1156.9000000000001</v>
      </c>
      <c r="I151" s="66">
        <v>0</v>
      </c>
      <c r="J151" s="66">
        <v>1156.9000000000001</v>
      </c>
      <c r="K151" s="66">
        <v>0</v>
      </c>
      <c r="L151" s="66">
        <v>1156.9000000000001</v>
      </c>
      <c r="M151" s="123">
        <v>0</v>
      </c>
    </row>
    <row r="152" spans="1:13" x14ac:dyDescent="0.2">
      <c r="A152" s="47"/>
      <c r="B152" s="60"/>
      <c r="C152" s="84" t="s">
        <v>333</v>
      </c>
      <c r="D152" s="85" t="s">
        <v>334</v>
      </c>
      <c r="E152" s="60"/>
      <c r="F152" s="60"/>
      <c r="G152" s="60"/>
      <c r="H152" s="66">
        <v>38845.955000000002</v>
      </c>
      <c r="I152" s="66">
        <v>0</v>
      </c>
      <c r="J152" s="66">
        <v>38845.955000000002</v>
      </c>
      <c r="K152" s="66">
        <v>10595.084303600001</v>
      </c>
      <c r="L152" s="66">
        <v>28250.870696400001</v>
      </c>
      <c r="M152" s="123">
        <v>27.274614058529391</v>
      </c>
    </row>
    <row r="153" spans="1:13" x14ac:dyDescent="0.2">
      <c r="A153" s="47"/>
      <c r="B153" s="60"/>
      <c r="C153" s="60"/>
      <c r="D153" s="60"/>
      <c r="E153" s="60"/>
      <c r="F153" s="60"/>
      <c r="G153" s="60"/>
      <c r="H153" s="66"/>
      <c r="I153" s="66"/>
      <c r="J153" s="66"/>
      <c r="K153" s="66"/>
      <c r="L153" s="66"/>
      <c r="M153" s="123"/>
    </row>
    <row r="154" spans="1:13" x14ac:dyDescent="0.2">
      <c r="A154" s="159" t="s">
        <v>275</v>
      </c>
      <c r="B154" s="171"/>
      <c r="C154" s="171"/>
      <c r="D154" s="171"/>
      <c r="E154" s="171"/>
      <c r="F154" s="171"/>
      <c r="G154" s="171"/>
      <c r="H154" s="45">
        <v>5956937.6506770002</v>
      </c>
      <c r="I154" s="45">
        <v>0</v>
      </c>
      <c r="J154" s="45">
        <v>5956937.6506770002</v>
      </c>
      <c r="K154" s="45">
        <v>1845063.64083604</v>
      </c>
      <c r="L154" s="45">
        <v>4111874.0098409601</v>
      </c>
      <c r="M154" s="119">
        <v>30.973358276233597</v>
      </c>
    </row>
    <row r="155" spans="1:13" x14ac:dyDescent="0.2">
      <c r="A155" s="47"/>
      <c r="B155" s="60"/>
      <c r="C155" s="48" t="s">
        <v>335</v>
      </c>
      <c r="D155" s="83" t="s">
        <v>293</v>
      </c>
      <c r="E155" s="60"/>
      <c r="F155" s="60"/>
      <c r="G155" s="60"/>
      <c r="H155" s="66">
        <v>5956937.6506770002</v>
      </c>
      <c r="I155" s="66">
        <v>0</v>
      </c>
      <c r="J155" s="66">
        <v>5956937.6506770002</v>
      </c>
      <c r="K155" s="66">
        <v>1845063.64083604</v>
      </c>
      <c r="L155" s="66">
        <v>4111874.0098409601</v>
      </c>
      <c r="M155" s="123">
        <v>30.973358276233597</v>
      </c>
    </row>
    <row r="156" spans="1:13" x14ac:dyDescent="0.2">
      <c r="A156" s="47"/>
      <c r="B156" s="60"/>
      <c r="C156" s="48" t="s">
        <v>336</v>
      </c>
      <c r="D156" s="83" t="s">
        <v>337</v>
      </c>
      <c r="E156" s="60"/>
      <c r="F156" s="60"/>
      <c r="G156" s="60"/>
      <c r="H156" s="66">
        <v>5956937.6506770002</v>
      </c>
      <c r="I156" s="66">
        <v>0</v>
      </c>
      <c r="J156" s="66">
        <v>5956937.6506770002</v>
      </c>
      <c r="K156" s="66">
        <v>1845063.64083604</v>
      </c>
      <c r="L156" s="66">
        <v>4111874.0098409601</v>
      </c>
      <c r="M156" s="123">
        <v>30.973358276233597</v>
      </c>
    </row>
    <row r="157" spans="1:13" x14ac:dyDescent="0.2">
      <c r="A157" s="47"/>
      <c r="B157" s="60"/>
      <c r="C157" s="48" t="s">
        <v>338</v>
      </c>
      <c r="D157" s="83" t="s">
        <v>339</v>
      </c>
      <c r="E157" s="60"/>
      <c r="F157" s="60"/>
      <c r="G157" s="60"/>
      <c r="H157" s="66">
        <v>4060162.1755789998</v>
      </c>
      <c r="I157" s="66">
        <v>0</v>
      </c>
      <c r="J157" s="66">
        <v>4060162.1755789998</v>
      </c>
      <c r="K157" s="66">
        <v>1220096.89755191</v>
      </c>
      <c r="L157" s="66">
        <v>2840065.2780270898</v>
      </c>
      <c r="M157" s="123">
        <v>30.050447366130591</v>
      </c>
    </row>
    <row r="158" spans="1:13" x14ac:dyDescent="0.2">
      <c r="A158" s="47"/>
      <c r="B158" s="60"/>
      <c r="C158" s="48" t="s">
        <v>340</v>
      </c>
      <c r="D158" s="83" t="s">
        <v>341</v>
      </c>
      <c r="E158" s="60"/>
      <c r="F158" s="60"/>
      <c r="G158" s="60"/>
      <c r="H158" s="66">
        <v>1636954.0792189999</v>
      </c>
      <c r="I158" s="66">
        <v>0</v>
      </c>
      <c r="J158" s="66">
        <v>1636954.0792189999</v>
      </c>
      <c r="K158" s="66">
        <v>547708.28505925997</v>
      </c>
      <c r="L158" s="66">
        <v>1089245.79415974</v>
      </c>
      <c r="M158" s="123">
        <v>33.458988985236211</v>
      </c>
    </row>
    <row r="159" spans="1:13" x14ac:dyDescent="0.2">
      <c r="A159" s="47"/>
      <c r="B159" s="60"/>
      <c r="C159" s="48" t="s">
        <v>342</v>
      </c>
      <c r="D159" s="83" t="s">
        <v>343</v>
      </c>
      <c r="E159" s="60"/>
      <c r="F159" s="60"/>
      <c r="G159" s="60"/>
      <c r="H159" s="66">
        <v>259821.39587899999</v>
      </c>
      <c r="I159" s="66">
        <v>0</v>
      </c>
      <c r="J159" s="66">
        <v>259821.39587899999</v>
      </c>
      <c r="K159" s="66">
        <v>77258.458224869988</v>
      </c>
      <c r="L159" s="66">
        <v>182562.93765412999</v>
      </c>
      <c r="M159" s="123">
        <v>29.735217903628541</v>
      </c>
    </row>
    <row r="160" spans="1:13" x14ac:dyDescent="0.2">
      <c r="A160" s="49"/>
      <c r="H160" s="66"/>
      <c r="I160" s="66"/>
      <c r="J160" s="66"/>
      <c r="K160" s="66"/>
      <c r="L160" s="66"/>
      <c r="M160" s="123"/>
    </row>
    <row r="161" spans="1:13" x14ac:dyDescent="0.2">
      <c r="A161" s="170" t="s">
        <v>265</v>
      </c>
      <c r="B161" s="158"/>
      <c r="C161" s="158"/>
      <c r="D161" s="158"/>
      <c r="E161" s="158"/>
      <c r="F161" s="158"/>
      <c r="G161" s="158"/>
      <c r="H161" s="120">
        <v>511007132.45670402</v>
      </c>
      <c r="I161" s="120">
        <v>2796000</v>
      </c>
      <c r="J161" s="120">
        <v>513803132.45670402</v>
      </c>
      <c r="K161" s="120">
        <v>172023675.21643448</v>
      </c>
      <c r="L161" s="120">
        <v>341779457.24026954</v>
      </c>
      <c r="M161" s="121">
        <v>33.480464471658351</v>
      </c>
    </row>
    <row r="162" spans="1:13" x14ac:dyDescent="0.2">
      <c r="A162" s="16" t="s">
        <v>267</v>
      </c>
      <c r="B162" s="38"/>
      <c r="C162" s="38"/>
      <c r="D162" s="38"/>
      <c r="E162" s="38"/>
      <c r="F162" s="38"/>
      <c r="G162" s="38"/>
      <c r="H162" s="38"/>
      <c r="I162" s="38"/>
      <c r="J162" s="53"/>
      <c r="K162" s="38"/>
      <c r="L162" s="54"/>
      <c r="M162" s="88"/>
    </row>
    <row r="163" spans="1:13" ht="30.75" customHeight="1" x14ac:dyDescent="0.2">
      <c r="A163" s="139" t="s">
        <v>266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</row>
    <row r="164" spans="1:13" s="44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5"/>
      <c r="K164" s="2"/>
      <c r="M164" s="6"/>
    </row>
    <row r="165" spans="1:13" s="44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5"/>
      <c r="K165" s="2"/>
      <c r="M165" s="6"/>
    </row>
    <row r="166" spans="1:13" s="44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5"/>
      <c r="K166" s="2"/>
      <c r="M166" s="6"/>
    </row>
    <row r="167" spans="1:13" s="44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5"/>
      <c r="K167" s="2"/>
      <c r="M167" s="6"/>
    </row>
    <row r="168" spans="1:13" x14ac:dyDescent="0.2">
      <c r="J168" s="55"/>
    </row>
    <row r="169" spans="1:13" x14ac:dyDescent="0.2">
      <c r="J169" s="55"/>
    </row>
    <row r="170" spans="1:13" x14ac:dyDescent="0.2">
      <c r="J170" s="55"/>
    </row>
    <row r="171" spans="1:13" x14ac:dyDescent="0.2">
      <c r="J171" s="55"/>
    </row>
  </sheetData>
  <mergeCells count="212">
    <mergeCell ref="A154:G154"/>
    <mergeCell ref="A161:G161"/>
    <mergeCell ref="A163:M163"/>
    <mergeCell ref="H9:J9"/>
    <mergeCell ref="K9:K10"/>
    <mergeCell ref="L9:L10"/>
    <mergeCell ref="M9:M10"/>
    <mergeCell ref="E124:G124"/>
    <mergeCell ref="E125:G125"/>
    <mergeCell ref="D135:G135"/>
    <mergeCell ref="D136:G136"/>
    <mergeCell ref="D137:G137"/>
    <mergeCell ref="D138:G138"/>
    <mergeCell ref="D139:G139"/>
    <mergeCell ref="A141:G141"/>
    <mergeCell ref="A129:G129"/>
    <mergeCell ref="D130:G130"/>
    <mergeCell ref="D131:G131"/>
    <mergeCell ref="D132:G132"/>
    <mergeCell ref="D133:G133"/>
    <mergeCell ref="D134:G134"/>
    <mergeCell ref="C125:D125"/>
    <mergeCell ref="C126:D126"/>
    <mergeCell ref="C127:D127"/>
    <mergeCell ref="E127:G127"/>
    <mergeCell ref="E126:G126"/>
    <mergeCell ref="D121:G121"/>
    <mergeCell ref="C122:D122"/>
    <mergeCell ref="E122:G122"/>
    <mergeCell ref="C123:D123"/>
    <mergeCell ref="E123:G123"/>
    <mergeCell ref="C124:D124"/>
    <mergeCell ref="D115:E115"/>
    <mergeCell ref="F115:G115"/>
    <mergeCell ref="D116:E116"/>
    <mergeCell ref="F116:G116"/>
    <mergeCell ref="A118:G118"/>
    <mergeCell ref="A120:G120"/>
    <mergeCell ref="D112:E112"/>
    <mergeCell ref="F112:G112"/>
    <mergeCell ref="D113:E113"/>
    <mergeCell ref="F113:G113"/>
    <mergeCell ref="D114:E114"/>
    <mergeCell ref="F114:G114"/>
    <mergeCell ref="D109:E109"/>
    <mergeCell ref="F109:G109"/>
    <mergeCell ref="D110:E110"/>
    <mergeCell ref="F110:G110"/>
    <mergeCell ref="D111:E111"/>
    <mergeCell ref="F111:G111"/>
    <mergeCell ref="D106:E106"/>
    <mergeCell ref="F106:G106"/>
    <mergeCell ref="D107:E107"/>
    <mergeCell ref="F107:G107"/>
    <mergeCell ref="D108:E108"/>
    <mergeCell ref="F108:G108"/>
    <mergeCell ref="D103:E103"/>
    <mergeCell ref="F103:G103"/>
    <mergeCell ref="D104:E104"/>
    <mergeCell ref="F104:G104"/>
    <mergeCell ref="D105:E105"/>
    <mergeCell ref="F105:G105"/>
    <mergeCell ref="D100:E100"/>
    <mergeCell ref="F100:G100"/>
    <mergeCell ref="D101:E101"/>
    <mergeCell ref="F101:G101"/>
    <mergeCell ref="D102:E102"/>
    <mergeCell ref="F102:G102"/>
    <mergeCell ref="D97:E97"/>
    <mergeCell ref="F97:G97"/>
    <mergeCell ref="D98:E98"/>
    <mergeCell ref="F98:G98"/>
    <mergeCell ref="D99:E99"/>
    <mergeCell ref="F99:G99"/>
    <mergeCell ref="D94:E94"/>
    <mergeCell ref="F94:G94"/>
    <mergeCell ref="D95:E95"/>
    <mergeCell ref="F95:G95"/>
    <mergeCell ref="D96:E96"/>
    <mergeCell ref="F96:G96"/>
    <mergeCell ref="D91:E91"/>
    <mergeCell ref="F91:G91"/>
    <mergeCell ref="D92:E92"/>
    <mergeCell ref="F92:G92"/>
    <mergeCell ref="D93:E93"/>
    <mergeCell ref="F93:G93"/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70:E70"/>
    <mergeCell ref="F70:G70"/>
    <mergeCell ref="D71:E71"/>
    <mergeCell ref="F71:G71"/>
    <mergeCell ref="D72:E72"/>
    <mergeCell ref="F72:G72"/>
    <mergeCell ref="D65:E65"/>
    <mergeCell ref="F65:G65"/>
    <mergeCell ref="A67:G67"/>
    <mergeCell ref="D68:E68"/>
    <mergeCell ref="F68:G68"/>
    <mergeCell ref="D69:E69"/>
    <mergeCell ref="F69:G69"/>
    <mergeCell ref="D59:G59"/>
    <mergeCell ref="D60:G60"/>
    <mergeCell ref="D61:G61"/>
    <mergeCell ref="A63:G63"/>
    <mergeCell ref="D64:E64"/>
    <mergeCell ref="F64:G64"/>
    <mergeCell ref="D53:G53"/>
    <mergeCell ref="D54:G54"/>
    <mergeCell ref="D55:G55"/>
    <mergeCell ref="D56:G56"/>
    <mergeCell ref="D57:G57"/>
    <mergeCell ref="D58:G58"/>
    <mergeCell ref="C46:D46"/>
    <mergeCell ref="E46:G46"/>
    <mergeCell ref="A48:G48"/>
    <mergeCell ref="A50:G50"/>
    <mergeCell ref="D51:G51"/>
    <mergeCell ref="D52:G52"/>
    <mergeCell ref="C43:D43"/>
    <mergeCell ref="E43:G43"/>
    <mergeCell ref="C44:D44"/>
    <mergeCell ref="E44:G44"/>
    <mergeCell ref="C45:D45"/>
    <mergeCell ref="E45:G45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61F2-A1E5-4F29-B8D6-4E3B4A725072}">
  <dimension ref="A1:G18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2.75" x14ac:dyDescent="0.2"/>
  <cols>
    <col min="1" max="1" width="46.7109375" style="92" customWidth="1"/>
    <col min="2" max="2" width="10.85546875" style="92"/>
    <col min="3" max="3" width="11.5703125" style="92" customWidth="1"/>
    <col min="4" max="4" width="10.85546875" style="92"/>
    <col min="5" max="5" width="7.7109375" style="92" bestFit="1" customWidth="1"/>
    <col min="6" max="6" width="13.28515625" style="92" customWidth="1"/>
    <col min="7" max="7" width="12.7109375" style="92" bestFit="1" customWidth="1"/>
    <col min="8" max="256" width="10.85546875" style="92"/>
    <col min="257" max="257" width="44.7109375" style="92" customWidth="1"/>
    <col min="258" max="261" width="10.85546875" style="92"/>
    <col min="262" max="262" width="13.28515625" style="92" customWidth="1"/>
    <col min="263" max="263" width="14.5703125" style="92" customWidth="1"/>
    <col min="264" max="512" width="10.85546875" style="92"/>
    <col min="513" max="513" width="44.7109375" style="92" customWidth="1"/>
    <col min="514" max="517" width="10.85546875" style="92"/>
    <col min="518" max="518" width="13.28515625" style="92" customWidth="1"/>
    <col min="519" max="519" width="14.5703125" style="92" customWidth="1"/>
    <col min="520" max="768" width="10.85546875" style="92"/>
    <col min="769" max="769" width="44.7109375" style="92" customWidth="1"/>
    <col min="770" max="773" width="10.85546875" style="92"/>
    <col min="774" max="774" width="13.28515625" style="92" customWidth="1"/>
    <col min="775" max="775" width="14.5703125" style="92" customWidth="1"/>
    <col min="776" max="1024" width="10.85546875" style="92"/>
    <col min="1025" max="1025" width="44.7109375" style="92" customWidth="1"/>
    <col min="1026" max="1029" width="10.85546875" style="92"/>
    <col min="1030" max="1030" width="13.28515625" style="92" customWidth="1"/>
    <col min="1031" max="1031" width="14.5703125" style="92" customWidth="1"/>
    <col min="1032" max="1280" width="10.85546875" style="92"/>
    <col min="1281" max="1281" width="44.7109375" style="92" customWidth="1"/>
    <col min="1282" max="1285" width="10.85546875" style="92"/>
    <col min="1286" max="1286" width="13.28515625" style="92" customWidth="1"/>
    <col min="1287" max="1287" width="14.5703125" style="92" customWidth="1"/>
    <col min="1288" max="1536" width="10.85546875" style="92"/>
    <col min="1537" max="1537" width="44.7109375" style="92" customWidth="1"/>
    <col min="1538" max="1541" width="10.85546875" style="92"/>
    <col min="1542" max="1542" width="13.28515625" style="92" customWidth="1"/>
    <col min="1543" max="1543" width="14.5703125" style="92" customWidth="1"/>
    <col min="1544" max="1792" width="10.85546875" style="92"/>
    <col min="1793" max="1793" width="44.7109375" style="92" customWidth="1"/>
    <col min="1794" max="1797" width="10.85546875" style="92"/>
    <col min="1798" max="1798" width="13.28515625" style="92" customWidth="1"/>
    <col min="1799" max="1799" width="14.5703125" style="92" customWidth="1"/>
    <col min="1800" max="2048" width="10.85546875" style="92"/>
    <col min="2049" max="2049" width="44.7109375" style="92" customWidth="1"/>
    <col min="2050" max="2053" width="10.85546875" style="92"/>
    <col min="2054" max="2054" width="13.28515625" style="92" customWidth="1"/>
    <col min="2055" max="2055" width="14.5703125" style="92" customWidth="1"/>
    <col min="2056" max="2304" width="10.85546875" style="92"/>
    <col min="2305" max="2305" width="44.7109375" style="92" customWidth="1"/>
    <col min="2306" max="2309" width="10.85546875" style="92"/>
    <col min="2310" max="2310" width="13.28515625" style="92" customWidth="1"/>
    <col min="2311" max="2311" width="14.5703125" style="92" customWidth="1"/>
    <col min="2312" max="2560" width="10.85546875" style="92"/>
    <col min="2561" max="2561" width="44.7109375" style="92" customWidth="1"/>
    <col min="2562" max="2565" width="10.85546875" style="92"/>
    <col min="2566" max="2566" width="13.28515625" style="92" customWidth="1"/>
    <col min="2567" max="2567" width="14.5703125" style="92" customWidth="1"/>
    <col min="2568" max="2816" width="10.85546875" style="92"/>
    <col min="2817" max="2817" width="44.7109375" style="92" customWidth="1"/>
    <col min="2818" max="2821" width="10.85546875" style="92"/>
    <col min="2822" max="2822" width="13.28515625" style="92" customWidth="1"/>
    <col min="2823" max="2823" width="14.5703125" style="92" customWidth="1"/>
    <col min="2824" max="3072" width="10.85546875" style="92"/>
    <col min="3073" max="3073" width="44.7109375" style="92" customWidth="1"/>
    <col min="3074" max="3077" width="10.85546875" style="92"/>
    <col min="3078" max="3078" width="13.28515625" style="92" customWidth="1"/>
    <col min="3079" max="3079" width="14.5703125" style="92" customWidth="1"/>
    <col min="3080" max="3328" width="10.85546875" style="92"/>
    <col min="3329" max="3329" width="44.7109375" style="92" customWidth="1"/>
    <col min="3330" max="3333" width="10.85546875" style="92"/>
    <col min="3334" max="3334" width="13.28515625" style="92" customWidth="1"/>
    <col min="3335" max="3335" width="14.5703125" style="92" customWidth="1"/>
    <col min="3336" max="3584" width="10.85546875" style="92"/>
    <col min="3585" max="3585" width="44.7109375" style="92" customWidth="1"/>
    <col min="3586" max="3589" width="10.85546875" style="92"/>
    <col min="3590" max="3590" width="13.28515625" style="92" customWidth="1"/>
    <col min="3591" max="3591" width="14.5703125" style="92" customWidth="1"/>
    <col min="3592" max="3840" width="10.85546875" style="92"/>
    <col min="3841" max="3841" width="44.7109375" style="92" customWidth="1"/>
    <col min="3842" max="3845" width="10.85546875" style="92"/>
    <col min="3846" max="3846" width="13.28515625" style="92" customWidth="1"/>
    <col min="3847" max="3847" width="14.5703125" style="92" customWidth="1"/>
    <col min="3848" max="4096" width="10.85546875" style="92"/>
    <col min="4097" max="4097" width="44.7109375" style="92" customWidth="1"/>
    <col min="4098" max="4101" width="10.85546875" style="92"/>
    <col min="4102" max="4102" width="13.28515625" style="92" customWidth="1"/>
    <col min="4103" max="4103" width="14.5703125" style="92" customWidth="1"/>
    <col min="4104" max="4352" width="10.85546875" style="92"/>
    <col min="4353" max="4353" width="44.7109375" style="92" customWidth="1"/>
    <col min="4354" max="4357" width="10.85546875" style="92"/>
    <col min="4358" max="4358" width="13.28515625" style="92" customWidth="1"/>
    <col min="4359" max="4359" width="14.5703125" style="92" customWidth="1"/>
    <col min="4360" max="4608" width="10.85546875" style="92"/>
    <col min="4609" max="4609" width="44.7109375" style="92" customWidth="1"/>
    <col min="4610" max="4613" width="10.85546875" style="92"/>
    <col min="4614" max="4614" width="13.28515625" style="92" customWidth="1"/>
    <col min="4615" max="4615" width="14.5703125" style="92" customWidth="1"/>
    <col min="4616" max="4864" width="10.85546875" style="92"/>
    <col min="4865" max="4865" width="44.7109375" style="92" customWidth="1"/>
    <col min="4866" max="4869" width="10.85546875" style="92"/>
    <col min="4870" max="4870" width="13.28515625" style="92" customWidth="1"/>
    <col min="4871" max="4871" width="14.5703125" style="92" customWidth="1"/>
    <col min="4872" max="5120" width="10.85546875" style="92"/>
    <col min="5121" max="5121" width="44.7109375" style="92" customWidth="1"/>
    <col min="5122" max="5125" width="10.85546875" style="92"/>
    <col min="5126" max="5126" width="13.28515625" style="92" customWidth="1"/>
    <col min="5127" max="5127" width="14.5703125" style="92" customWidth="1"/>
    <col min="5128" max="5376" width="10.85546875" style="92"/>
    <col min="5377" max="5377" width="44.7109375" style="92" customWidth="1"/>
    <col min="5378" max="5381" width="10.85546875" style="92"/>
    <col min="5382" max="5382" width="13.28515625" style="92" customWidth="1"/>
    <col min="5383" max="5383" width="14.5703125" style="92" customWidth="1"/>
    <col min="5384" max="5632" width="10.85546875" style="92"/>
    <col min="5633" max="5633" width="44.7109375" style="92" customWidth="1"/>
    <col min="5634" max="5637" width="10.85546875" style="92"/>
    <col min="5638" max="5638" width="13.28515625" style="92" customWidth="1"/>
    <col min="5639" max="5639" width="14.5703125" style="92" customWidth="1"/>
    <col min="5640" max="5888" width="10.85546875" style="92"/>
    <col min="5889" max="5889" width="44.7109375" style="92" customWidth="1"/>
    <col min="5890" max="5893" width="10.85546875" style="92"/>
    <col min="5894" max="5894" width="13.28515625" style="92" customWidth="1"/>
    <col min="5895" max="5895" width="14.5703125" style="92" customWidth="1"/>
    <col min="5896" max="6144" width="10.85546875" style="92"/>
    <col min="6145" max="6145" width="44.7109375" style="92" customWidth="1"/>
    <col min="6146" max="6149" width="10.85546875" style="92"/>
    <col min="6150" max="6150" width="13.28515625" style="92" customWidth="1"/>
    <col min="6151" max="6151" width="14.5703125" style="92" customWidth="1"/>
    <col min="6152" max="6400" width="10.85546875" style="92"/>
    <col min="6401" max="6401" width="44.7109375" style="92" customWidth="1"/>
    <col min="6402" max="6405" width="10.85546875" style="92"/>
    <col min="6406" max="6406" width="13.28515625" style="92" customWidth="1"/>
    <col min="6407" max="6407" width="14.5703125" style="92" customWidth="1"/>
    <col min="6408" max="6656" width="10.85546875" style="92"/>
    <col min="6657" max="6657" width="44.7109375" style="92" customWidth="1"/>
    <col min="6658" max="6661" width="10.85546875" style="92"/>
    <col min="6662" max="6662" width="13.28515625" style="92" customWidth="1"/>
    <col min="6663" max="6663" width="14.5703125" style="92" customWidth="1"/>
    <col min="6664" max="6912" width="10.85546875" style="92"/>
    <col min="6913" max="6913" width="44.7109375" style="92" customWidth="1"/>
    <col min="6914" max="6917" width="10.85546875" style="92"/>
    <col min="6918" max="6918" width="13.28515625" style="92" customWidth="1"/>
    <col min="6919" max="6919" width="14.5703125" style="92" customWidth="1"/>
    <col min="6920" max="7168" width="10.85546875" style="92"/>
    <col min="7169" max="7169" width="44.7109375" style="92" customWidth="1"/>
    <col min="7170" max="7173" width="10.85546875" style="92"/>
    <col min="7174" max="7174" width="13.28515625" style="92" customWidth="1"/>
    <col min="7175" max="7175" width="14.5703125" style="92" customWidth="1"/>
    <col min="7176" max="7424" width="10.85546875" style="92"/>
    <col min="7425" max="7425" width="44.7109375" style="92" customWidth="1"/>
    <col min="7426" max="7429" width="10.85546875" style="92"/>
    <col min="7430" max="7430" width="13.28515625" style="92" customWidth="1"/>
    <col min="7431" max="7431" width="14.5703125" style="92" customWidth="1"/>
    <col min="7432" max="7680" width="10.85546875" style="92"/>
    <col min="7681" max="7681" width="44.7109375" style="92" customWidth="1"/>
    <col min="7682" max="7685" width="10.85546875" style="92"/>
    <col min="7686" max="7686" width="13.28515625" style="92" customWidth="1"/>
    <col min="7687" max="7687" width="14.5703125" style="92" customWidth="1"/>
    <col min="7688" max="7936" width="10.85546875" style="92"/>
    <col min="7937" max="7937" width="44.7109375" style="92" customWidth="1"/>
    <col min="7938" max="7941" width="10.85546875" style="92"/>
    <col min="7942" max="7942" width="13.28515625" style="92" customWidth="1"/>
    <col min="7943" max="7943" width="14.5703125" style="92" customWidth="1"/>
    <col min="7944" max="8192" width="10.85546875" style="92"/>
    <col min="8193" max="8193" width="44.7109375" style="92" customWidth="1"/>
    <col min="8194" max="8197" width="10.85546875" style="92"/>
    <col min="8198" max="8198" width="13.28515625" style="92" customWidth="1"/>
    <col min="8199" max="8199" width="14.5703125" style="92" customWidth="1"/>
    <col min="8200" max="8448" width="10.85546875" style="92"/>
    <col min="8449" max="8449" width="44.7109375" style="92" customWidth="1"/>
    <col min="8450" max="8453" width="10.85546875" style="92"/>
    <col min="8454" max="8454" width="13.28515625" style="92" customWidth="1"/>
    <col min="8455" max="8455" width="14.5703125" style="92" customWidth="1"/>
    <col min="8456" max="8704" width="10.85546875" style="92"/>
    <col min="8705" max="8705" width="44.7109375" style="92" customWidth="1"/>
    <col min="8706" max="8709" width="10.85546875" style="92"/>
    <col min="8710" max="8710" width="13.28515625" style="92" customWidth="1"/>
    <col min="8711" max="8711" width="14.5703125" style="92" customWidth="1"/>
    <col min="8712" max="8960" width="10.85546875" style="92"/>
    <col min="8961" max="8961" width="44.7109375" style="92" customWidth="1"/>
    <col min="8962" max="8965" width="10.85546875" style="92"/>
    <col min="8966" max="8966" width="13.28515625" style="92" customWidth="1"/>
    <col min="8967" max="8967" width="14.5703125" style="92" customWidth="1"/>
    <col min="8968" max="9216" width="10.85546875" style="92"/>
    <col min="9217" max="9217" width="44.7109375" style="92" customWidth="1"/>
    <col min="9218" max="9221" width="10.85546875" style="92"/>
    <col min="9222" max="9222" width="13.28515625" style="92" customWidth="1"/>
    <col min="9223" max="9223" width="14.5703125" style="92" customWidth="1"/>
    <col min="9224" max="9472" width="10.85546875" style="92"/>
    <col min="9473" max="9473" width="44.7109375" style="92" customWidth="1"/>
    <col min="9474" max="9477" width="10.85546875" style="92"/>
    <col min="9478" max="9478" width="13.28515625" style="92" customWidth="1"/>
    <col min="9479" max="9479" width="14.5703125" style="92" customWidth="1"/>
    <col min="9480" max="9728" width="10.85546875" style="92"/>
    <col min="9729" max="9729" width="44.7109375" style="92" customWidth="1"/>
    <col min="9730" max="9733" width="10.85546875" style="92"/>
    <col min="9734" max="9734" width="13.28515625" style="92" customWidth="1"/>
    <col min="9735" max="9735" width="14.5703125" style="92" customWidth="1"/>
    <col min="9736" max="9984" width="10.85546875" style="92"/>
    <col min="9985" max="9985" width="44.7109375" style="92" customWidth="1"/>
    <col min="9986" max="9989" width="10.85546875" style="92"/>
    <col min="9990" max="9990" width="13.28515625" style="92" customWidth="1"/>
    <col min="9991" max="9991" width="14.5703125" style="92" customWidth="1"/>
    <col min="9992" max="10240" width="10.85546875" style="92"/>
    <col min="10241" max="10241" width="44.7109375" style="92" customWidth="1"/>
    <col min="10242" max="10245" width="10.85546875" style="92"/>
    <col min="10246" max="10246" width="13.28515625" style="92" customWidth="1"/>
    <col min="10247" max="10247" width="14.5703125" style="92" customWidth="1"/>
    <col min="10248" max="10496" width="10.85546875" style="92"/>
    <col min="10497" max="10497" width="44.7109375" style="92" customWidth="1"/>
    <col min="10498" max="10501" width="10.85546875" style="92"/>
    <col min="10502" max="10502" width="13.28515625" style="92" customWidth="1"/>
    <col min="10503" max="10503" width="14.5703125" style="92" customWidth="1"/>
    <col min="10504" max="10752" width="10.85546875" style="92"/>
    <col min="10753" max="10753" width="44.7109375" style="92" customWidth="1"/>
    <col min="10754" max="10757" width="10.85546875" style="92"/>
    <col min="10758" max="10758" width="13.28515625" style="92" customWidth="1"/>
    <col min="10759" max="10759" width="14.5703125" style="92" customWidth="1"/>
    <col min="10760" max="11008" width="10.85546875" style="92"/>
    <col min="11009" max="11009" width="44.7109375" style="92" customWidth="1"/>
    <col min="11010" max="11013" width="10.85546875" style="92"/>
    <col min="11014" max="11014" width="13.28515625" style="92" customWidth="1"/>
    <col min="11015" max="11015" width="14.5703125" style="92" customWidth="1"/>
    <col min="11016" max="11264" width="10.85546875" style="92"/>
    <col min="11265" max="11265" width="44.7109375" style="92" customWidth="1"/>
    <col min="11266" max="11269" width="10.85546875" style="92"/>
    <col min="11270" max="11270" width="13.28515625" style="92" customWidth="1"/>
    <col min="11271" max="11271" width="14.5703125" style="92" customWidth="1"/>
    <col min="11272" max="11520" width="10.85546875" style="92"/>
    <col min="11521" max="11521" width="44.7109375" style="92" customWidth="1"/>
    <col min="11522" max="11525" width="10.85546875" style="92"/>
    <col min="11526" max="11526" width="13.28515625" style="92" customWidth="1"/>
    <col min="11527" max="11527" width="14.5703125" style="92" customWidth="1"/>
    <col min="11528" max="11776" width="10.85546875" style="92"/>
    <col min="11777" max="11777" width="44.7109375" style="92" customWidth="1"/>
    <col min="11778" max="11781" width="10.85546875" style="92"/>
    <col min="11782" max="11782" width="13.28515625" style="92" customWidth="1"/>
    <col min="11783" max="11783" width="14.5703125" style="92" customWidth="1"/>
    <col min="11784" max="12032" width="10.85546875" style="92"/>
    <col min="12033" max="12033" width="44.7109375" style="92" customWidth="1"/>
    <col min="12034" max="12037" width="10.85546875" style="92"/>
    <col min="12038" max="12038" width="13.28515625" style="92" customWidth="1"/>
    <col min="12039" max="12039" width="14.5703125" style="92" customWidth="1"/>
    <col min="12040" max="12288" width="10.85546875" style="92"/>
    <col min="12289" max="12289" width="44.7109375" style="92" customWidth="1"/>
    <col min="12290" max="12293" width="10.85546875" style="92"/>
    <col min="12294" max="12294" width="13.28515625" style="92" customWidth="1"/>
    <col min="12295" max="12295" width="14.5703125" style="92" customWidth="1"/>
    <col min="12296" max="12544" width="10.85546875" style="92"/>
    <col min="12545" max="12545" width="44.7109375" style="92" customWidth="1"/>
    <col min="12546" max="12549" width="10.85546875" style="92"/>
    <col min="12550" max="12550" width="13.28515625" style="92" customWidth="1"/>
    <col min="12551" max="12551" width="14.5703125" style="92" customWidth="1"/>
    <col min="12552" max="12800" width="10.85546875" style="92"/>
    <col min="12801" max="12801" width="44.7109375" style="92" customWidth="1"/>
    <col min="12802" max="12805" width="10.85546875" style="92"/>
    <col min="12806" max="12806" width="13.28515625" style="92" customWidth="1"/>
    <col min="12807" max="12807" width="14.5703125" style="92" customWidth="1"/>
    <col min="12808" max="13056" width="10.85546875" style="92"/>
    <col min="13057" max="13057" width="44.7109375" style="92" customWidth="1"/>
    <col min="13058" max="13061" width="10.85546875" style="92"/>
    <col min="13062" max="13062" width="13.28515625" style="92" customWidth="1"/>
    <col min="13063" max="13063" width="14.5703125" style="92" customWidth="1"/>
    <col min="13064" max="13312" width="10.85546875" style="92"/>
    <col min="13313" max="13313" width="44.7109375" style="92" customWidth="1"/>
    <col min="13314" max="13317" width="10.85546875" style="92"/>
    <col min="13318" max="13318" width="13.28515625" style="92" customWidth="1"/>
    <col min="13319" max="13319" width="14.5703125" style="92" customWidth="1"/>
    <col min="13320" max="13568" width="10.85546875" style="92"/>
    <col min="13569" max="13569" width="44.7109375" style="92" customWidth="1"/>
    <col min="13570" max="13573" width="10.85546875" style="92"/>
    <col min="13574" max="13574" width="13.28515625" style="92" customWidth="1"/>
    <col min="13575" max="13575" width="14.5703125" style="92" customWidth="1"/>
    <col min="13576" max="13824" width="10.85546875" style="92"/>
    <col min="13825" max="13825" width="44.7109375" style="92" customWidth="1"/>
    <col min="13826" max="13829" width="10.85546875" style="92"/>
    <col min="13830" max="13830" width="13.28515625" style="92" customWidth="1"/>
    <col min="13831" max="13831" width="14.5703125" style="92" customWidth="1"/>
    <col min="13832" max="14080" width="10.85546875" style="92"/>
    <col min="14081" max="14081" width="44.7109375" style="92" customWidth="1"/>
    <col min="14082" max="14085" width="10.85546875" style="92"/>
    <col min="14086" max="14086" width="13.28515625" style="92" customWidth="1"/>
    <col min="14087" max="14087" width="14.5703125" style="92" customWidth="1"/>
    <col min="14088" max="14336" width="10.85546875" style="92"/>
    <col min="14337" max="14337" width="44.7109375" style="92" customWidth="1"/>
    <col min="14338" max="14341" width="10.85546875" style="92"/>
    <col min="14342" max="14342" width="13.28515625" style="92" customWidth="1"/>
    <col min="14343" max="14343" width="14.5703125" style="92" customWidth="1"/>
    <col min="14344" max="14592" width="10.85546875" style="92"/>
    <col min="14593" max="14593" width="44.7109375" style="92" customWidth="1"/>
    <col min="14594" max="14597" width="10.85546875" style="92"/>
    <col min="14598" max="14598" width="13.28515625" style="92" customWidth="1"/>
    <col min="14599" max="14599" width="14.5703125" style="92" customWidth="1"/>
    <col min="14600" max="14848" width="10.85546875" style="92"/>
    <col min="14849" max="14849" width="44.7109375" style="92" customWidth="1"/>
    <col min="14850" max="14853" width="10.85546875" style="92"/>
    <col min="14854" max="14854" width="13.28515625" style="92" customWidth="1"/>
    <col min="14855" max="14855" width="14.5703125" style="92" customWidth="1"/>
    <col min="14856" max="15104" width="10.85546875" style="92"/>
    <col min="15105" max="15105" width="44.7109375" style="92" customWidth="1"/>
    <col min="15106" max="15109" width="10.85546875" style="92"/>
    <col min="15110" max="15110" width="13.28515625" style="92" customWidth="1"/>
    <col min="15111" max="15111" width="14.5703125" style="92" customWidth="1"/>
    <col min="15112" max="15360" width="10.85546875" style="92"/>
    <col min="15361" max="15361" width="44.7109375" style="92" customWidth="1"/>
    <col min="15362" max="15365" width="10.85546875" style="92"/>
    <col min="15366" max="15366" width="13.28515625" style="92" customWidth="1"/>
    <col min="15367" max="15367" width="14.5703125" style="92" customWidth="1"/>
    <col min="15368" max="15616" width="10.85546875" style="92"/>
    <col min="15617" max="15617" width="44.7109375" style="92" customWidth="1"/>
    <col min="15618" max="15621" width="10.85546875" style="92"/>
    <col min="15622" max="15622" width="13.28515625" style="92" customWidth="1"/>
    <col min="15623" max="15623" width="14.5703125" style="92" customWidth="1"/>
    <col min="15624" max="15872" width="10.85546875" style="92"/>
    <col min="15873" max="15873" width="44.7109375" style="92" customWidth="1"/>
    <col min="15874" max="15877" width="10.85546875" style="92"/>
    <col min="15878" max="15878" width="13.28515625" style="92" customWidth="1"/>
    <col min="15879" max="15879" width="14.5703125" style="92" customWidth="1"/>
    <col min="15880" max="16128" width="10.85546875" style="92"/>
    <col min="16129" max="16129" width="44.7109375" style="92" customWidth="1"/>
    <col min="16130" max="16133" width="10.85546875" style="92"/>
    <col min="16134" max="16134" width="13.28515625" style="92" customWidth="1"/>
    <col min="16135" max="16135" width="14.5703125" style="92" customWidth="1"/>
    <col min="16136" max="16384" width="10.85546875" style="92"/>
  </cols>
  <sheetData>
    <row r="1" spans="1:7" x14ac:dyDescent="0.2">
      <c r="A1" s="91"/>
      <c r="B1" s="91"/>
      <c r="C1" s="91"/>
      <c r="D1" s="91"/>
      <c r="E1" s="91"/>
      <c r="F1" s="91"/>
      <c r="G1" s="91"/>
    </row>
    <row r="2" spans="1:7" x14ac:dyDescent="0.2">
      <c r="A2" s="91"/>
      <c r="B2" s="91"/>
      <c r="C2" s="91"/>
      <c r="D2" s="91"/>
      <c r="E2" s="91"/>
      <c r="F2" s="91"/>
      <c r="G2" s="91"/>
    </row>
    <row r="3" spans="1:7" x14ac:dyDescent="0.2">
      <c r="A3" s="91"/>
      <c r="B3" s="91"/>
      <c r="C3" s="91"/>
      <c r="D3" s="91"/>
      <c r="E3" s="91"/>
      <c r="F3" s="91"/>
      <c r="G3" s="91"/>
    </row>
    <row r="4" spans="1:7" x14ac:dyDescent="0.2">
      <c r="A4" s="93"/>
      <c r="B4" s="91"/>
      <c r="C4" s="91"/>
      <c r="D4" s="91"/>
      <c r="E4" s="91"/>
      <c r="F4" s="91"/>
      <c r="G4" s="91"/>
    </row>
    <row r="5" spans="1:7" x14ac:dyDescent="0.2">
      <c r="A5" s="94" t="s">
        <v>467</v>
      </c>
      <c r="B5" s="91"/>
      <c r="C5" s="91"/>
      <c r="D5" s="91"/>
      <c r="E5" s="91"/>
      <c r="F5" s="91"/>
      <c r="G5" s="91"/>
    </row>
    <row r="6" spans="1:7" x14ac:dyDescent="0.2">
      <c r="A6" s="94" t="str">
        <f>+'C1 Total ingresos'!A6</f>
        <v>Acumulado al mes de abril de 2025</v>
      </c>
      <c r="B6" s="91"/>
      <c r="C6" s="91"/>
      <c r="D6" s="91"/>
      <c r="E6" s="91"/>
      <c r="F6" s="91"/>
      <c r="G6" s="91"/>
    </row>
    <row r="7" spans="1:7" x14ac:dyDescent="0.2">
      <c r="A7" s="95" t="s">
        <v>82</v>
      </c>
      <c r="B7" s="96"/>
      <c r="C7" s="96"/>
      <c r="D7" s="96"/>
      <c r="E7" s="96"/>
      <c r="F7" s="96"/>
      <c r="G7" s="96"/>
    </row>
    <row r="8" spans="1:7" ht="13.5" thickBot="1" x14ac:dyDescent="0.25">
      <c r="A8" s="97"/>
      <c r="B8" s="98"/>
      <c r="C8" s="98"/>
      <c r="D8" s="98"/>
      <c r="E8" s="98"/>
      <c r="F8" s="98"/>
      <c r="G8" s="98"/>
    </row>
    <row r="9" spans="1:7" ht="13.5" thickBot="1" x14ac:dyDescent="0.25">
      <c r="A9" s="172" t="s">
        <v>1</v>
      </c>
      <c r="B9" s="175" t="s">
        <v>2</v>
      </c>
      <c r="C9" s="175"/>
      <c r="D9" s="175"/>
      <c r="E9" s="176" t="s">
        <v>3</v>
      </c>
      <c r="F9" s="177" t="s">
        <v>4</v>
      </c>
      <c r="G9" s="177" t="s">
        <v>5</v>
      </c>
    </row>
    <row r="10" spans="1:7" x14ac:dyDescent="0.2">
      <c r="A10" s="173"/>
      <c r="B10" s="99" t="s">
        <v>6</v>
      </c>
      <c r="C10" s="99" t="s">
        <v>7</v>
      </c>
      <c r="D10" s="99" t="s">
        <v>8</v>
      </c>
      <c r="E10" s="176"/>
      <c r="F10" s="177"/>
      <c r="G10" s="177"/>
    </row>
    <row r="11" spans="1:7" ht="13.5" thickBot="1" x14ac:dyDescent="0.25">
      <c r="A11" s="174"/>
      <c r="B11" s="100" t="s">
        <v>9</v>
      </c>
      <c r="C11" s="100" t="s">
        <v>10</v>
      </c>
      <c r="D11" s="101" t="s">
        <v>11</v>
      </c>
      <c r="E11" s="100" t="s">
        <v>12</v>
      </c>
      <c r="F11" s="101" t="s">
        <v>13</v>
      </c>
      <c r="G11" s="102" t="s">
        <v>78</v>
      </c>
    </row>
    <row r="12" spans="1:7" x14ac:dyDescent="0.2">
      <c r="A12" s="91" t="s">
        <v>469</v>
      </c>
      <c r="B12" s="103">
        <v>0</v>
      </c>
      <c r="C12" s="103">
        <v>614223</v>
      </c>
      <c r="D12" s="103">
        <v>614223</v>
      </c>
      <c r="E12" s="103">
        <v>20887</v>
      </c>
      <c r="F12" s="103">
        <f>+D12-E12</f>
        <v>593336</v>
      </c>
      <c r="G12" s="104">
        <f>IFERROR(IF(D12&gt;0,+(E12/D12)*100,0),0)</f>
        <v>3.4005564754169089</v>
      </c>
    </row>
    <row r="13" spans="1:7" x14ac:dyDescent="0.2">
      <c r="A13" s="91" t="s">
        <v>463</v>
      </c>
      <c r="B13" s="103">
        <v>0</v>
      </c>
      <c r="C13" s="103">
        <v>1100202</v>
      </c>
      <c r="D13" s="103">
        <v>1100202</v>
      </c>
      <c r="E13" s="133">
        <v>45260</v>
      </c>
      <c r="F13" s="103">
        <f>+D13-E13</f>
        <v>1054942</v>
      </c>
      <c r="G13" s="104">
        <f>IFERROR(IF(D13&gt;0,+(E13/D13)*100,0),0)</f>
        <v>4.1137900131066845</v>
      </c>
    </row>
    <row r="14" spans="1:7" x14ac:dyDescent="0.2">
      <c r="A14" s="91" t="s">
        <v>464</v>
      </c>
      <c r="B14" s="103">
        <v>0</v>
      </c>
      <c r="C14" s="103">
        <v>1053575</v>
      </c>
      <c r="D14" s="103">
        <v>1053575</v>
      </c>
      <c r="E14" s="103">
        <v>133397</v>
      </c>
      <c r="F14" s="103">
        <f>+D14-E14</f>
        <v>920178</v>
      </c>
      <c r="G14" s="104">
        <f>IFERROR(IF(D14&gt;0,+(E14/D14)*100,0),0)</f>
        <v>12.661367249602543</v>
      </c>
    </row>
    <row r="15" spans="1:7" x14ac:dyDescent="0.2">
      <c r="A15" s="105" t="s">
        <v>465</v>
      </c>
      <c r="B15" s="106">
        <f>SUM(B12:B14)</f>
        <v>0</v>
      </c>
      <c r="C15" s="106">
        <f>SUM(C12:C14)</f>
        <v>2768000</v>
      </c>
      <c r="D15" s="106">
        <f>SUM(D12:D14)</f>
        <v>2768000</v>
      </c>
      <c r="E15" s="106">
        <f>SUM(E12:E14)</f>
        <v>199544</v>
      </c>
      <c r="F15" s="107">
        <f>SUM(F12:F14)</f>
        <v>2568456</v>
      </c>
      <c r="G15" s="108">
        <f>+(E15/D15)*100</f>
        <v>7.2089595375722544</v>
      </c>
    </row>
    <row r="16" spans="1:7" x14ac:dyDescent="0.2">
      <c r="A16" s="109" t="s">
        <v>497</v>
      </c>
      <c r="B16" s="91"/>
      <c r="C16" s="91"/>
      <c r="D16" s="91"/>
      <c r="E16" s="91"/>
      <c r="F16" s="91"/>
      <c r="G16" s="91"/>
    </row>
    <row r="17" spans="1:7" x14ac:dyDescent="0.2">
      <c r="A17" s="91" t="s">
        <v>470</v>
      </c>
      <c r="B17" s="91" t="s">
        <v>466</v>
      </c>
      <c r="C17" s="91"/>
      <c r="D17" s="91"/>
      <c r="E17" s="91"/>
      <c r="F17" s="91"/>
      <c r="G17" s="91"/>
    </row>
    <row r="18" spans="1:7" x14ac:dyDescent="0.2">
      <c r="A18" s="91"/>
      <c r="B18" s="91"/>
      <c r="C18" s="91"/>
      <c r="D18" s="91"/>
      <c r="E18" s="91"/>
      <c r="F18" s="91"/>
      <c r="G18" s="91"/>
    </row>
  </sheetData>
  <mergeCells count="5">
    <mergeCell ref="A9:A11"/>
    <mergeCell ref="B9:D9"/>
    <mergeCell ref="E9:E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 Catatumbo DIAN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Luz Dary Leon Torres</cp:lastModifiedBy>
  <dcterms:created xsi:type="dcterms:W3CDTF">2024-11-18T14:00:54Z</dcterms:created>
  <dcterms:modified xsi:type="dcterms:W3CDTF">2025-06-05T16:18:22Z</dcterms:modified>
</cp:coreProperties>
</file>